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<sst xmlns="http://schemas.openxmlformats.org/spreadsheetml/2006/main" count="178" uniqueCount="107">
  <si>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</si>
  <si>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</si>
  <si>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</si>
  <si>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</si>
  <si>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</si>
  <si>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</si>
  <si>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</si>
  <si>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</si>
  <si>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</si>
  <si>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</si>
  <si>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</si>
  <si>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</si>
  <si>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</si>
  <si>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</si>
  <si>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</si>
  <si>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</si>
  <si>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</si>
  <si>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</si>
  <si>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</si>
  <si>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</si>
  <si>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</si>
  <si>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</si>
  <si>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</si>
  <si>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</si>
  <si>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</si>
  <si>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</si>
  <si>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</si>
  <si>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</si>
  <si>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</si>
  <si>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</si>
  <si>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</si>
  <si>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</si>
  <si>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</si>
  <si>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</si>
  <si>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</si>
  <si>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</si>
  <si>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</si>
  <si>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</si>
  <si>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</si>
  <si>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</si>
  <si>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</si>
  <si>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</si>
  <si>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</si>
  <si>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</si>
  <si>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</si>
  <si>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</si>
  <si>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</si>
  <si>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</si>
  <si>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</si>
  <si>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</si>
  <si>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</si>
  <si>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</si>
  <si>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</si>
  <si>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</si>
  <si>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</si>
  <si>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</si>
  <si>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</si>
  <si>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</si>
  <si>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</si>
  <si>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</si>
  <si>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</si>
  <si>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</si>
  <si>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</si>
  <si>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</si>
  <si>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</si>
  <si>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</si>
  <si>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</si>
  <si>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</si>
  <si>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</si>
  <si>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</si>
  <si>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</si>
  <si>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</si>
  <si>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</si>
  <si>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</si>
  <si>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</si>
  <si>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</si>
  <si>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</si>
  <si>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</si>
  <si>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</si>
  <si>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</si>
  <si>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</si>
  <si>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</si>
  <si>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</si>
  <si>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</si>
  <si>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</si>
  <si>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</si>
  <si>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</si>
  <si>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</si>
  <si>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</si>
  <si>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</si>
  <si>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</si>
  <si>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</si>
  <si>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</si>
  <si>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</si>
  <si>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</si>
  <si>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</si>
  <si>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</si>
  <si>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</si>
  <si>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</si>
  <si>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</si>
  <si>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</si>
  <si>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В.Ю. Щербина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</si>
  <si>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</si>
  <si>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на 29.12.2023 год</t>
  </si>
  <si>
    <t>992 1 14 02053 10 0000 440</t>
  </si>
  <si>
    <t>992 1 16 07090 10 0000 140</t>
  </si>
  <si>
    <t>992 1 13 02995 10 0000 120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</si>
</sst>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5" fontId="6" fillId="33" borderId="18" xfId="60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4" fontId="13" fillId="0" borderId="18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4" borderId="21" xfId="0" applyFont="1" applyFill="1" applyBorder="1" applyAlignment="1">
      <alignment wrapText="1"/>
    </xf>
    <xf numFmtId="186" fontId="6" fillId="34" borderId="21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186" fontId="6" fillId="34" borderId="21" xfId="0" applyNumberFormat="1" applyFont="1" applyFill="1" applyBorder="1" applyAlignment="1">
      <alignment/>
    </xf>
    <xf numFmtId="186" fontId="6" fillId="34" borderId="22" xfId="0" applyNumberFormat="1" applyFont="1" applyFill="1" applyBorder="1" applyAlignment="1">
      <alignment/>
    </xf>
    <xf numFmtId="186" fontId="6" fillId="34" borderId="18" xfId="0" applyNumberFormat="1" applyFont="1" applyFill="1" applyBorder="1" applyAlignment="1">
      <alignment/>
    </xf>
    <xf numFmtId="185" fontId="6" fillId="34" borderId="18" xfId="60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186" fontId="6" fillId="34" borderId="0" xfId="0" applyNumberFormat="1" applyFont="1" applyFill="1" applyBorder="1" applyAlignment="1">
      <alignment/>
    </xf>
    <xf numFmtId="186" fontId="7" fillId="34" borderId="18" xfId="0" applyNumberFormat="1" applyFont="1" applyFill="1" applyBorder="1" applyAlignment="1">
      <alignment/>
    </xf>
    <xf numFmtId="186" fontId="7" fillId="34" borderId="23" xfId="0" applyNumberFormat="1" applyFont="1" applyFill="1" applyBorder="1" applyAlignment="1">
      <alignment/>
    </xf>
    <xf numFmtId="186" fontId="7" fillId="34" borderId="21" xfId="0" applyNumberFormat="1" applyFont="1" applyFill="1" applyBorder="1" applyAlignment="1">
      <alignment wrapText="1"/>
    </xf>
    <xf numFmtId="185" fontId="6" fillId="34" borderId="21" xfId="60" applyFont="1" applyFill="1" applyBorder="1" applyAlignment="1">
      <alignment wrapText="1"/>
    </xf>
    <xf numFmtId="186" fontId="7" fillId="34" borderId="21" xfId="0" applyNumberFormat="1" applyFont="1" applyFill="1" applyBorder="1" applyAlignment="1">
      <alignment/>
    </xf>
    <xf numFmtId="185" fontId="6" fillId="34" borderId="16" xfId="60" applyFont="1" applyFill="1" applyBorder="1" applyAlignment="1">
      <alignment/>
    </xf>
    <xf numFmtId="185" fontId="6" fillId="34" borderId="21" xfId="60" applyFont="1" applyFill="1" applyBorder="1" applyAlignment="1">
      <alignment/>
    </xf>
    <xf numFmtId="185" fontId="6" fillId="34" borderId="10" xfId="60" applyFont="1" applyFill="1" applyBorder="1" applyAlignment="1">
      <alignment wrapText="1"/>
    </xf>
    <xf numFmtId="185" fontId="7" fillId="34" borderId="10" xfId="6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4" fontId="7" fillId="34" borderId="21" xfId="0" applyNumberFormat="1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186" fontId="7" fillId="34" borderId="10" xfId="0" applyNumberFormat="1" applyFont="1" applyFill="1" applyBorder="1" applyAlignment="1">
      <alignment wrapText="1"/>
    </xf>
    <xf numFmtId="4" fontId="13" fillId="34" borderId="18" xfId="60" applyNumberFormat="1" applyFont="1" applyFill="1" applyBorder="1" applyAlignment="1">
      <alignment/>
    </xf>
    <xf numFmtId="186" fontId="7" fillId="34" borderId="24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left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104">
      <selection activeCell="P83" sqref="P83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27" customWidth="1"/>
    <col min="12" max="12" width="13.7109375" style="35" customWidth="1"/>
    <col min="13" max="13" width="13.57421875" style="35" customWidth="1"/>
    <col min="14" max="14" width="13.140625" style="35" customWidth="1"/>
    <col min="15" max="15" width="14.57421875" style="35" customWidth="1"/>
    <col min="16" max="16" width="14.140625" style="147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</row>
    <row r="2" spans="1:17" ht="15">
      <c r="A2" s="50"/>
      <c r="B2" s="50"/>
      <c r="C2" s="50"/>
      <c r="D2" s="50"/>
      <c r="E2" s="50"/>
      <c r="F2" s="50"/>
      <c r="G2" s="50"/>
      <c r="H2" s="50"/>
      <c r="I2" s="71" t="s">
        <v>0</v>
      </c>
      <c r="J2" s="71"/>
      <c r="K2" s="71"/>
      <c r="L2" s="71"/>
      <c r="M2" s="71"/>
      <c r="N2" s="71"/>
      <c r="O2" s="71"/>
      <c r="P2" s="72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48" t="s">
        <v>102</v>
      </c>
      <c r="J3" s="148"/>
      <c r="K3" s="148"/>
      <c r="L3" s="113"/>
      <c r="M3" s="113"/>
      <c r="N3" s="113"/>
      <c r="O3" s="113"/>
      <c r="P3" s="113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2" t="s">
        <v>1</v>
      </c>
      <c r="J4" s="72"/>
      <c r="K4" s="72"/>
      <c r="L4" s="72"/>
      <c r="M4" s="153" t="s">
        <v>101</v>
      </c>
      <c r="N4" s="153"/>
      <c r="O4" s="72"/>
      <c r="P4" s="72" t="s">
        <v>22</v>
      </c>
      <c r="Q4" s="35"/>
    </row>
    <row r="5" spans="1:17" ht="15">
      <c r="A5" s="50"/>
      <c r="B5" s="50"/>
      <c r="C5" s="50"/>
      <c r="D5" s="50"/>
      <c r="E5" s="50"/>
      <c r="F5" s="50"/>
      <c r="G5" s="50"/>
      <c r="H5" s="50"/>
      <c r="I5" s="167" t="s">
        <v>65</v>
      </c>
      <c r="J5" s="167"/>
      <c r="K5" s="167"/>
      <c r="L5" s="164" t="s">
        <v>64</v>
      </c>
      <c r="M5" s="164"/>
      <c r="N5" s="164"/>
      <c r="O5" s="71"/>
      <c r="P5" s="72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54"/>
      <c r="J6" s="154"/>
      <c r="K6" s="72"/>
      <c r="L6" s="72"/>
      <c r="M6" s="72"/>
      <c r="N6" s="72"/>
      <c r="O6" s="72"/>
      <c r="P6" s="72"/>
      <c r="Q6" s="35"/>
    </row>
    <row r="7" spans="1:17" ht="15">
      <c r="A7" s="50"/>
      <c r="B7" s="50"/>
      <c r="C7" s="50"/>
      <c r="D7" s="50"/>
      <c r="E7" s="50"/>
      <c r="F7" s="50"/>
      <c r="G7" s="50"/>
      <c r="H7" s="50"/>
      <c r="I7" s="155" t="s">
        <v>75</v>
      </c>
      <c r="J7" s="155"/>
      <c r="K7" s="72"/>
      <c r="L7" s="72"/>
      <c r="M7" s="72"/>
      <c r="N7" s="72"/>
      <c r="O7" s="72"/>
      <c r="P7" s="72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5"/>
    </row>
    <row r="11" spans="1:17" ht="15" customHeight="1">
      <c r="A11" s="169" t="s">
        <v>93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50"/>
      <c r="O11" s="50"/>
      <c r="P11" s="50"/>
      <c r="Q11" s="35"/>
    </row>
    <row r="12" spans="1:17" ht="17.25" customHeight="1" thickBot="1">
      <c r="A12" s="50"/>
      <c r="B12" s="50"/>
      <c r="C12" s="119"/>
      <c r="D12" s="120"/>
      <c r="E12" s="168" t="s">
        <v>103</v>
      </c>
      <c r="F12" s="168"/>
      <c r="G12" s="163"/>
      <c r="H12" s="163"/>
      <c r="I12" s="50"/>
      <c r="J12" s="50"/>
      <c r="K12" s="50"/>
      <c r="L12" s="50"/>
      <c r="M12" s="50"/>
      <c r="N12" s="50"/>
      <c r="O12" s="50"/>
      <c r="P12" s="73" t="s">
        <v>2</v>
      </c>
      <c r="Q12" s="35"/>
    </row>
    <row r="13" spans="1:16" ht="12.75" customHeight="1">
      <c r="A13" s="149" t="s">
        <v>36</v>
      </c>
      <c r="B13" s="151" t="s">
        <v>37</v>
      </c>
      <c r="C13" s="151" t="s">
        <v>34</v>
      </c>
      <c r="D13" s="151" t="s">
        <v>40</v>
      </c>
      <c r="E13" s="165" t="s">
        <v>3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6"/>
    </row>
    <row r="14" spans="1:16" ht="60.75" customHeight="1">
      <c r="A14" s="150"/>
      <c r="B14" s="152"/>
      <c r="C14" s="152"/>
      <c r="D14" s="152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56" t="s">
        <v>48</v>
      </c>
      <c r="L14" s="38" t="s">
        <v>49</v>
      </c>
      <c r="M14" s="38" t="s">
        <v>50</v>
      </c>
      <c r="N14" s="38" t="s">
        <v>51</v>
      </c>
      <c r="O14" s="38" t="s">
        <v>52</v>
      </c>
      <c r="P14" s="123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57"/>
      <c r="L15" s="39"/>
      <c r="M15" s="39"/>
      <c r="N15" s="39"/>
      <c r="O15" s="39"/>
      <c r="P15" s="124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56"/>
      <c r="L16" s="38"/>
      <c r="M16" s="38"/>
      <c r="N16" s="38"/>
      <c r="O16" s="38"/>
      <c r="P16" s="123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56"/>
      <c r="L17" s="38"/>
      <c r="M17" s="38"/>
      <c r="N17" s="38"/>
      <c r="O17" s="38"/>
      <c r="P17" s="123"/>
    </row>
    <row r="18" spans="1:16" ht="16.5" customHeight="1">
      <c r="A18" s="161" t="s">
        <v>28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0"/>
    </row>
    <row r="19" spans="1:16" ht="17.25" customHeight="1">
      <c r="A19" s="161" t="s">
        <v>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1:17" s="27" customFormat="1" ht="18.75" customHeight="1">
      <c r="A20" s="33" t="s">
        <v>5</v>
      </c>
      <c r="B20" s="28" t="s">
        <v>96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29">
        <v>72900</v>
      </c>
      <c r="L20" s="40">
        <v>79600</v>
      </c>
      <c r="M20" s="40">
        <v>83000</v>
      </c>
      <c r="N20" s="40">
        <v>84000</v>
      </c>
      <c r="O20" s="40">
        <v>81000</v>
      </c>
      <c r="P20" s="125">
        <v>75400</v>
      </c>
      <c r="Q20" s="32"/>
    </row>
    <row r="21" spans="1:17" s="27" customFormat="1" ht="18.75" customHeight="1">
      <c r="A21" s="33" t="s">
        <v>5</v>
      </c>
      <c r="B21" s="28" t="s">
        <v>97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29">
        <v>500</v>
      </c>
      <c r="L21" s="40">
        <v>600</v>
      </c>
      <c r="M21" s="40">
        <v>600</v>
      </c>
      <c r="N21" s="40">
        <v>700</v>
      </c>
      <c r="O21" s="40">
        <v>700</v>
      </c>
      <c r="P21" s="125">
        <v>600</v>
      </c>
      <c r="Q21" s="32"/>
    </row>
    <row r="22" spans="1:17" s="27" customFormat="1" ht="18" customHeight="1">
      <c r="A22" s="33" t="s">
        <v>5</v>
      </c>
      <c r="B22" s="28" t="s">
        <v>98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29">
        <v>87000</v>
      </c>
      <c r="L22" s="40">
        <v>92200</v>
      </c>
      <c r="M22" s="40">
        <v>94900</v>
      </c>
      <c r="N22" s="40">
        <v>80000</v>
      </c>
      <c r="O22" s="40">
        <v>78400</v>
      </c>
      <c r="P22" s="126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1410000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29">
        <v>130000</v>
      </c>
      <c r="L23" s="40">
        <v>130000</v>
      </c>
      <c r="M23" s="40">
        <v>150000</v>
      </c>
      <c r="N23" s="40">
        <v>170000</v>
      </c>
      <c r="O23" s="40">
        <v>170000</v>
      </c>
      <c r="P23" s="126">
        <v>90000</v>
      </c>
      <c r="Q23" s="48"/>
    </row>
    <row r="24" spans="1:17" s="27" customFormat="1" ht="18" customHeight="1" hidden="1">
      <c r="A24" s="33" t="s">
        <v>5</v>
      </c>
      <c r="B24" s="61" t="s">
        <v>77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29"/>
      <c r="L24" s="40"/>
      <c r="M24" s="40"/>
      <c r="N24" s="40"/>
      <c r="O24" s="40"/>
      <c r="P24" s="126"/>
      <c r="Q24" s="48"/>
    </row>
    <row r="25" spans="1:18" s="27" customFormat="1" ht="15.75" customHeight="1">
      <c r="A25" s="33" t="s">
        <v>5</v>
      </c>
      <c r="B25" s="61" t="s">
        <v>78</v>
      </c>
      <c r="C25" s="46">
        <v>101000000</v>
      </c>
      <c r="D25" s="29">
        <f t="shared" si="0"/>
        <v>50000</v>
      </c>
      <c r="E25" s="29"/>
      <c r="F25" s="40"/>
      <c r="G25" s="40"/>
      <c r="H25" s="40"/>
      <c r="I25" s="40"/>
      <c r="J25" s="40"/>
      <c r="K25" s="29"/>
      <c r="L25" s="40"/>
      <c r="M25" s="40"/>
      <c r="N25" s="40"/>
      <c r="O25" s="40"/>
      <c r="P25" s="126">
        <v>50000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14500</v>
      </c>
      <c r="E26" s="29"/>
      <c r="F26" s="40"/>
      <c r="G26" s="40">
        <v>10000</v>
      </c>
      <c r="H26" s="40"/>
      <c r="I26" s="40"/>
      <c r="J26" s="40"/>
      <c r="K26" s="29"/>
      <c r="L26" s="40"/>
      <c r="M26" s="40"/>
      <c r="N26" s="40"/>
      <c r="O26" s="40"/>
      <c r="P26" s="126">
        <v>4500</v>
      </c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29">
        <v>20000</v>
      </c>
      <c r="L27" s="40">
        <v>40000</v>
      </c>
      <c r="M27" s="40">
        <v>40000</v>
      </c>
      <c r="N27" s="40">
        <v>200000</v>
      </c>
      <c r="O27" s="40">
        <v>240000</v>
      </c>
      <c r="P27" s="126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340000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29">
        <v>40000</v>
      </c>
      <c r="L28" s="40">
        <v>40000</v>
      </c>
      <c r="M28" s="40">
        <v>40000</v>
      </c>
      <c r="N28" s="40">
        <v>20000</v>
      </c>
      <c r="O28" s="40"/>
      <c r="P28" s="126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1500000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29">
        <v>20000</v>
      </c>
      <c r="L29" s="40">
        <v>30000</v>
      </c>
      <c r="M29" s="40">
        <v>50000</v>
      </c>
      <c r="N29" s="40">
        <v>150000</v>
      </c>
      <c r="O29" s="40">
        <v>1160000</v>
      </c>
      <c r="P29" s="126">
        <v>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19700</v>
      </c>
      <c r="E30" s="29"/>
      <c r="F30" s="40"/>
      <c r="G30" s="40"/>
      <c r="H30" s="40"/>
      <c r="I30" s="67"/>
      <c r="J30" s="67"/>
      <c r="K30" s="29"/>
      <c r="L30" s="40"/>
      <c r="M30" s="40"/>
      <c r="N30" s="40"/>
      <c r="O30" s="40"/>
      <c r="P30" s="126">
        <v>19700</v>
      </c>
      <c r="Q30" s="32"/>
    </row>
    <row r="31" spans="1:17" s="27" customFormat="1" ht="27" customHeight="1">
      <c r="A31" s="30" t="s">
        <v>61</v>
      </c>
      <c r="B31" s="28" t="s">
        <v>79</v>
      </c>
      <c r="C31" s="46">
        <v>101000000</v>
      </c>
      <c r="D31" s="29">
        <f t="shared" si="2"/>
        <v>38500</v>
      </c>
      <c r="E31" s="29"/>
      <c r="F31" s="40"/>
      <c r="G31" s="40"/>
      <c r="H31" s="40"/>
      <c r="I31" s="40"/>
      <c r="J31" s="40"/>
      <c r="K31" s="29"/>
      <c r="L31" s="40"/>
      <c r="M31" s="40"/>
      <c r="N31" s="40"/>
      <c r="O31" s="40"/>
      <c r="P31" s="126">
        <v>38500</v>
      </c>
      <c r="Q31" s="32"/>
    </row>
    <row r="32" spans="1:17" s="27" customFormat="1" ht="27" customHeight="1">
      <c r="A32" s="30" t="s">
        <v>61</v>
      </c>
      <c r="B32" s="28" t="s">
        <v>106</v>
      </c>
      <c r="C32" s="46">
        <v>101000000</v>
      </c>
      <c r="D32" s="29">
        <f t="shared" si="2"/>
        <v>1300200</v>
      </c>
      <c r="E32" s="29"/>
      <c r="F32" s="40"/>
      <c r="G32" s="40"/>
      <c r="H32" s="40"/>
      <c r="I32" s="40"/>
      <c r="J32" s="40"/>
      <c r="K32" s="29"/>
      <c r="L32" s="40"/>
      <c r="M32" s="40"/>
      <c r="N32" s="40"/>
      <c r="O32" s="40"/>
      <c r="P32" s="126">
        <v>1300200</v>
      </c>
      <c r="Q32" s="32"/>
    </row>
    <row r="33" spans="1:17" s="27" customFormat="1" ht="27" customHeight="1">
      <c r="A33" s="30" t="s">
        <v>61</v>
      </c>
      <c r="B33" s="28" t="s">
        <v>104</v>
      </c>
      <c r="C33" s="46">
        <v>101000000</v>
      </c>
      <c r="D33" s="29">
        <f t="shared" si="2"/>
        <v>30900</v>
      </c>
      <c r="E33" s="29"/>
      <c r="F33" s="40"/>
      <c r="G33" s="40"/>
      <c r="H33" s="40"/>
      <c r="I33" s="40"/>
      <c r="J33" s="40"/>
      <c r="K33" s="29"/>
      <c r="L33" s="40"/>
      <c r="M33" s="40"/>
      <c r="N33" s="40"/>
      <c r="O33" s="40"/>
      <c r="P33" s="126">
        <v>30900</v>
      </c>
      <c r="Q33" s="32"/>
    </row>
    <row r="34" spans="1:17" s="27" customFormat="1" ht="27" customHeight="1">
      <c r="A34" s="30" t="s">
        <v>61</v>
      </c>
      <c r="B34" s="28" t="s">
        <v>88</v>
      </c>
      <c r="C34" s="46">
        <v>101000000</v>
      </c>
      <c r="D34" s="29">
        <f t="shared" si="2"/>
        <v>1402100</v>
      </c>
      <c r="E34" s="29"/>
      <c r="F34" s="40"/>
      <c r="G34" s="40"/>
      <c r="H34" s="40"/>
      <c r="I34" s="40">
        <v>400000</v>
      </c>
      <c r="J34" s="40">
        <v>900000</v>
      </c>
      <c r="K34" s="29"/>
      <c r="L34" s="40"/>
      <c r="M34" s="40"/>
      <c r="N34" s="40"/>
      <c r="O34" s="40"/>
      <c r="P34" s="126">
        <v>102100</v>
      </c>
      <c r="Q34" s="32"/>
    </row>
    <row r="35" spans="1:17" s="27" customFormat="1" ht="27" customHeight="1">
      <c r="A35" s="30" t="s">
        <v>61</v>
      </c>
      <c r="B35" s="28" t="s">
        <v>105</v>
      </c>
      <c r="C35" s="46">
        <v>101000000</v>
      </c>
      <c r="D35" s="29">
        <f t="shared" si="2"/>
        <v>5300</v>
      </c>
      <c r="E35" s="29"/>
      <c r="F35" s="40"/>
      <c r="G35" s="40"/>
      <c r="H35" s="40"/>
      <c r="I35" s="40"/>
      <c r="J35" s="40"/>
      <c r="K35" s="29"/>
      <c r="L35" s="40"/>
      <c r="M35" s="40"/>
      <c r="N35" s="40"/>
      <c r="O35" s="40"/>
      <c r="P35" s="126">
        <v>5300</v>
      </c>
      <c r="Q35" s="32"/>
    </row>
    <row r="36" spans="1:17" s="27" customFormat="1" ht="27" customHeight="1">
      <c r="A36" s="30" t="s">
        <v>61</v>
      </c>
      <c r="B36" s="28" t="s">
        <v>100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29"/>
      <c r="L36" s="40"/>
      <c r="M36" s="40"/>
      <c r="N36" s="40"/>
      <c r="O36" s="40"/>
      <c r="P36" s="126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29"/>
      <c r="L37" s="40"/>
      <c r="M37" s="40"/>
      <c r="N37" s="40"/>
      <c r="O37" s="40"/>
      <c r="P37" s="126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29">
        <v>122250</v>
      </c>
      <c r="L38" s="40"/>
      <c r="M38" s="40"/>
      <c r="N38" s="40">
        <v>122250</v>
      </c>
      <c r="O38" s="40"/>
      <c r="P38" s="126"/>
      <c r="Q38" s="32"/>
    </row>
    <row r="39" spans="1:17" s="27" customFormat="1" ht="27.75" customHeight="1" hidden="1">
      <c r="A39" s="30" t="s">
        <v>61</v>
      </c>
      <c r="B39" s="28" t="s">
        <v>80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29"/>
      <c r="L39" s="40"/>
      <c r="M39" s="40"/>
      <c r="N39" s="40"/>
      <c r="O39" s="76"/>
      <c r="P39" s="127"/>
      <c r="Q39" s="32"/>
    </row>
    <row r="40" spans="1:17" s="27" customFormat="1" ht="27.75" customHeight="1">
      <c r="A40" s="30" t="s">
        <v>61</v>
      </c>
      <c r="B40" s="28" t="s">
        <v>94</v>
      </c>
      <c r="C40" s="46" t="s">
        <v>99</v>
      </c>
      <c r="D40" s="29">
        <f t="shared" si="1"/>
        <v>293500</v>
      </c>
      <c r="E40" s="29"/>
      <c r="F40" s="40"/>
      <c r="G40" s="40">
        <v>293500</v>
      </c>
      <c r="H40" s="40"/>
      <c r="I40" s="107"/>
      <c r="J40" s="40"/>
      <c r="K40" s="29"/>
      <c r="L40" s="40"/>
      <c r="M40" s="40"/>
      <c r="N40" s="40"/>
      <c r="O40" s="76"/>
      <c r="P40" s="128"/>
      <c r="Q40" s="32"/>
    </row>
    <row r="41" spans="1:17" s="27" customFormat="1" ht="27.75" customHeight="1" hidden="1">
      <c r="A41" s="30" t="s">
        <v>61</v>
      </c>
      <c r="B41" s="28" t="s">
        <v>84</v>
      </c>
      <c r="C41" s="46" t="s">
        <v>90</v>
      </c>
      <c r="D41" s="29">
        <f t="shared" si="1"/>
        <v>0</v>
      </c>
      <c r="E41" s="29"/>
      <c r="F41" s="40"/>
      <c r="G41" s="40"/>
      <c r="H41" s="40"/>
      <c r="I41" s="107"/>
      <c r="J41" s="40"/>
      <c r="K41" s="29"/>
      <c r="L41" s="40"/>
      <c r="M41" s="40"/>
      <c r="N41" s="40"/>
      <c r="O41" s="76"/>
      <c r="P41" s="128"/>
      <c r="Q41" s="32"/>
    </row>
    <row r="42" spans="1:17" s="27" customFormat="1" ht="28.5" customHeight="1" hidden="1">
      <c r="A42" s="30" t="s">
        <v>61</v>
      </c>
      <c r="B42" s="28" t="s">
        <v>91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29"/>
      <c r="L42" s="75"/>
      <c r="M42" s="75"/>
      <c r="N42" s="75"/>
      <c r="O42" s="74"/>
      <c r="P42" s="129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29"/>
      <c r="L43" s="40"/>
      <c r="M43" s="40"/>
      <c r="N43" s="40"/>
      <c r="O43" s="70"/>
      <c r="P43" s="128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95</v>
      </c>
      <c r="D44" s="29">
        <f>SUM(E44:P44)</f>
        <v>296600</v>
      </c>
      <c r="E44" s="62">
        <v>74100</v>
      </c>
      <c r="F44" s="62"/>
      <c r="G44" s="76"/>
      <c r="H44" s="76">
        <v>74100</v>
      </c>
      <c r="I44" s="76"/>
      <c r="J44" s="76"/>
      <c r="K44" s="62">
        <v>74100</v>
      </c>
      <c r="L44" s="76"/>
      <c r="M44" s="76"/>
      <c r="N44" s="76">
        <v>74300</v>
      </c>
      <c r="O44" s="76"/>
      <c r="P44" s="130"/>
      <c r="Q44" s="63"/>
    </row>
    <row r="45" spans="1:17" s="27" customFormat="1" ht="28.5" customHeight="1">
      <c r="A45" s="30" t="s">
        <v>61</v>
      </c>
      <c r="B45" s="28" t="s">
        <v>81</v>
      </c>
      <c r="C45" s="46">
        <v>101000000</v>
      </c>
      <c r="D45" s="29">
        <f>SUM(E45:P45)</f>
        <v>595200</v>
      </c>
      <c r="E45" s="108"/>
      <c r="F45" s="109"/>
      <c r="G45" s="109"/>
      <c r="H45" s="109"/>
      <c r="I45" s="109"/>
      <c r="J45" s="109"/>
      <c r="K45" s="108"/>
      <c r="L45" s="74"/>
      <c r="M45" s="109"/>
      <c r="N45" s="74">
        <v>595200</v>
      </c>
      <c r="O45" s="70"/>
      <c r="P45" s="128"/>
      <c r="Q45" s="63"/>
    </row>
    <row r="46" spans="1:17" s="27" customFormat="1" ht="27" customHeight="1" hidden="1">
      <c r="A46" s="30" t="s">
        <v>61</v>
      </c>
      <c r="B46" s="28" t="s">
        <v>86</v>
      </c>
      <c r="C46" s="46">
        <v>101000000</v>
      </c>
      <c r="D46" s="29">
        <f>SUM(E46:P46)</f>
        <v>0</v>
      </c>
      <c r="E46" s="110"/>
      <c r="F46" s="107"/>
      <c r="G46" s="107"/>
      <c r="H46" s="107"/>
      <c r="I46" s="107"/>
      <c r="J46" s="107"/>
      <c r="K46" s="110"/>
      <c r="L46" s="107"/>
      <c r="M46" s="107"/>
      <c r="N46" s="107"/>
      <c r="O46" s="121"/>
      <c r="P46" s="131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14311000</v>
      </c>
      <c r="E47" s="58">
        <f>SUM(E20:E46)</f>
        <v>1303550</v>
      </c>
      <c r="F47" s="41">
        <f>SUM(F20:F46)</f>
        <v>2082700</v>
      </c>
      <c r="G47" s="41">
        <f>SUM(G20:G46)</f>
        <v>757500</v>
      </c>
      <c r="H47" s="41">
        <f>SUM(H20:H46)</f>
        <v>1343150</v>
      </c>
      <c r="I47" s="41">
        <f>SUM(I20:I46)</f>
        <v>902000</v>
      </c>
      <c r="J47" s="41">
        <f>SUM(J20:J46)</f>
        <v>1340400</v>
      </c>
      <c r="K47" s="58">
        <f>SUM(K20:K46)</f>
        <v>566750</v>
      </c>
      <c r="L47" s="41">
        <f>SUM(L20:L46)</f>
        <v>412400</v>
      </c>
      <c r="M47" s="41">
        <f>SUM(M20:M46)</f>
        <v>458500</v>
      </c>
      <c r="N47" s="41">
        <f>SUM(N20:N46)</f>
        <v>1496450</v>
      </c>
      <c r="O47" s="41">
        <f>SUM(O20:O46)</f>
        <v>1730100</v>
      </c>
      <c r="P47" s="132">
        <f>SUM(P20:P46)</f>
        <v>1917500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58"/>
      <c r="L48" s="41"/>
      <c r="M48" s="41"/>
      <c r="N48" s="41"/>
      <c r="O48" s="122"/>
      <c r="P48" s="133"/>
      <c r="Q48" s="45"/>
    </row>
    <row r="49" spans="1:17" ht="16.5" customHeight="1">
      <c r="A49" s="161" t="s">
        <v>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0"/>
      <c r="Q49" s="45"/>
    </row>
    <row r="50" spans="1:17" ht="36.75" customHeight="1">
      <c r="A50" s="30" t="s">
        <v>61</v>
      </c>
      <c r="B50" s="12" t="s">
        <v>83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65"/>
      <c r="L50" s="64"/>
      <c r="M50" s="64"/>
      <c r="N50" s="64"/>
      <c r="O50" s="64"/>
      <c r="P50" s="134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91"/>
      <c r="L51" s="64"/>
      <c r="M51" s="64"/>
      <c r="N51" s="64"/>
      <c r="O51" s="64"/>
      <c r="P51" s="134"/>
      <c r="Q51" s="45"/>
    </row>
    <row r="52" spans="1:16" ht="27">
      <c r="A52" s="18" t="s">
        <v>61</v>
      </c>
      <c r="B52" s="98" t="s">
        <v>89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56"/>
      <c r="L52" s="38"/>
      <c r="M52" s="38"/>
      <c r="N52" s="38"/>
      <c r="O52" s="38"/>
      <c r="P52" s="135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15391000</v>
      </c>
      <c r="E53" s="13">
        <f aca="true" t="shared" si="3" ref="E53:O53">E47</f>
        <v>1303550</v>
      </c>
      <c r="F53" s="41">
        <f t="shared" si="3"/>
        <v>2082700</v>
      </c>
      <c r="G53" s="41">
        <f t="shared" si="3"/>
        <v>757500</v>
      </c>
      <c r="H53" s="41">
        <f t="shared" si="3"/>
        <v>1343150</v>
      </c>
      <c r="I53" s="41">
        <f t="shared" si="3"/>
        <v>902000</v>
      </c>
      <c r="J53" s="41">
        <f t="shared" si="3"/>
        <v>1340400</v>
      </c>
      <c r="K53" s="58">
        <f>K47+K52</f>
        <v>566750</v>
      </c>
      <c r="L53" s="41">
        <f t="shared" si="3"/>
        <v>412400</v>
      </c>
      <c r="M53" s="41">
        <f t="shared" si="3"/>
        <v>458500</v>
      </c>
      <c r="N53" s="41">
        <f t="shared" si="3"/>
        <v>1496450</v>
      </c>
      <c r="O53" s="41">
        <f t="shared" si="3"/>
        <v>1730100</v>
      </c>
      <c r="P53" s="136">
        <f>P47+P50</f>
        <v>2997500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56"/>
      <c r="L54" s="38"/>
      <c r="M54" s="38"/>
      <c r="N54" s="38"/>
      <c r="O54" s="38"/>
      <c r="P54" s="123"/>
    </row>
    <row r="55" spans="1:16" ht="18" customHeight="1">
      <c r="A55" s="161" t="s">
        <v>31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</row>
    <row r="56" spans="1:16" ht="16.5" customHeight="1">
      <c r="A56" s="157" t="s">
        <v>9</v>
      </c>
      <c r="B56" s="158"/>
      <c r="C56" s="158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60"/>
    </row>
    <row r="57" spans="1:16" ht="26.25" customHeight="1">
      <c r="A57" s="18" t="s">
        <v>61</v>
      </c>
      <c r="B57" s="8" t="s">
        <v>10</v>
      </c>
      <c r="C57" s="46">
        <v>101000000</v>
      </c>
      <c r="D57" s="92">
        <f>SUM(E57:P57)</f>
        <v>772900</v>
      </c>
      <c r="E57" s="84">
        <v>60009.67</v>
      </c>
      <c r="F57" s="84">
        <v>46090.38</v>
      </c>
      <c r="G57" s="85">
        <v>74000</v>
      </c>
      <c r="H57" s="85">
        <v>63700</v>
      </c>
      <c r="I57" s="85">
        <v>109300</v>
      </c>
      <c r="J57" s="85">
        <v>51000</v>
      </c>
      <c r="K57" s="86">
        <v>123200</v>
      </c>
      <c r="L57" s="85">
        <v>8300</v>
      </c>
      <c r="M57" s="85">
        <v>52000</v>
      </c>
      <c r="N57" s="85">
        <v>85000</v>
      </c>
      <c r="O57" s="85">
        <v>44309.62</v>
      </c>
      <c r="P57" s="137">
        <v>55990.33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92">
        <f aca="true" t="shared" si="4" ref="D58:D83">SUM(E58:P58)</f>
        <v>3125800</v>
      </c>
      <c r="E58" s="84">
        <v>198828.44</v>
      </c>
      <c r="F58" s="84">
        <v>178752.89</v>
      </c>
      <c r="G58" s="85">
        <v>287100</v>
      </c>
      <c r="H58" s="85">
        <v>301000</v>
      </c>
      <c r="I58" s="85">
        <v>236000</v>
      </c>
      <c r="J58" s="85">
        <v>241000</v>
      </c>
      <c r="K58" s="86">
        <v>306600</v>
      </c>
      <c r="L58" s="85">
        <v>222800</v>
      </c>
      <c r="M58" s="85">
        <v>169000</v>
      </c>
      <c r="N58" s="85">
        <v>223000</v>
      </c>
      <c r="O58" s="85">
        <v>406947.11</v>
      </c>
      <c r="P58" s="137">
        <v>354771.56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92">
        <f t="shared" si="4"/>
        <v>3800</v>
      </c>
      <c r="E59" s="84"/>
      <c r="F59" s="85"/>
      <c r="G59" s="85">
        <v>3800</v>
      </c>
      <c r="H59" s="85"/>
      <c r="I59" s="85"/>
      <c r="J59" s="85"/>
      <c r="K59" s="86"/>
      <c r="L59" s="85"/>
      <c r="M59" s="85"/>
      <c r="N59" s="85"/>
      <c r="O59" s="85"/>
      <c r="P59" s="138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92">
        <f t="shared" si="4"/>
        <v>124600</v>
      </c>
      <c r="E60" s="84">
        <v>46700</v>
      </c>
      <c r="F60" s="85"/>
      <c r="G60" s="85"/>
      <c r="H60" s="85">
        <v>15600</v>
      </c>
      <c r="I60" s="85"/>
      <c r="J60" s="85"/>
      <c r="K60" s="86">
        <v>46700</v>
      </c>
      <c r="L60" s="85"/>
      <c r="M60" s="85"/>
      <c r="N60" s="85">
        <v>15600</v>
      </c>
      <c r="O60" s="85"/>
      <c r="P60" s="138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92">
        <f t="shared" si="4"/>
        <v>0</v>
      </c>
      <c r="E61" s="84"/>
      <c r="F61" s="85"/>
      <c r="G61" s="85"/>
      <c r="H61" s="85"/>
      <c r="I61" s="85"/>
      <c r="J61" s="85"/>
      <c r="K61" s="86"/>
      <c r="L61" s="85"/>
      <c r="M61" s="85"/>
      <c r="N61" s="85"/>
      <c r="O61" s="85"/>
      <c r="P61" s="138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92">
        <f t="shared" si="4"/>
        <v>0</v>
      </c>
      <c r="E62" s="84"/>
      <c r="F62" s="85"/>
      <c r="G62" s="85"/>
      <c r="H62" s="85"/>
      <c r="I62" s="85"/>
      <c r="J62" s="85"/>
      <c r="K62" s="86"/>
      <c r="L62" s="85"/>
      <c r="M62" s="85"/>
      <c r="N62" s="85"/>
      <c r="O62" s="85"/>
      <c r="P62" s="138"/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92">
        <f t="shared" si="4"/>
        <v>1495700</v>
      </c>
      <c r="E63" s="84">
        <v>74520.62</v>
      </c>
      <c r="F63" s="84">
        <v>69999.81</v>
      </c>
      <c r="G63" s="85">
        <v>168100</v>
      </c>
      <c r="H63" s="85">
        <v>125000</v>
      </c>
      <c r="I63" s="85">
        <v>155000</v>
      </c>
      <c r="J63" s="85">
        <v>125000</v>
      </c>
      <c r="K63" s="86">
        <v>100000</v>
      </c>
      <c r="L63" s="85">
        <v>86000</v>
      </c>
      <c r="M63" s="85">
        <v>95500</v>
      </c>
      <c r="N63" s="85">
        <v>98000</v>
      </c>
      <c r="O63" s="85">
        <v>153100.19</v>
      </c>
      <c r="P63" s="137">
        <v>245479.38</v>
      </c>
    </row>
    <row r="64" spans="1:16" ht="28.5" customHeight="1">
      <c r="A64" s="18" t="s">
        <v>61</v>
      </c>
      <c r="B64" s="5" t="s">
        <v>17</v>
      </c>
      <c r="C64" s="83" t="s">
        <v>95</v>
      </c>
      <c r="D64" s="92">
        <f t="shared" si="4"/>
        <v>296600</v>
      </c>
      <c r="E64" s="81">
        <v>74100</v>
      </c>
      <c r="F64" s="81"/>
      <c r="G64" s="82"/>
      <c r="H64" s="82">
        <v>74100</v>
      </c>
      <c r="I64" s="82"/>
      <c r="J64" s="82"/>
      <c r="K64" s="81">
        <v>74100</v>
      </c>
      <c r="L64" s="82"/>
      <c r="M64" s="82"/>
      <c r="N64" s="82">
        <v>74300</v>
      </c>
      <c r="O64" s="82"/>
      <c r="P64" s="129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92">
        <f t="shared" si="4"/>
        <v>0</v>
      </c>
      <c r="E65" s="84"/>
      <c r="F65" s="85"/>
      <c r="G65" s="85"/>
      <c r="H65" s="85"/>
      <c r="I65" s="85"/>
      <c r="J65" s="85"/>
      <c r="K65" s="86"/>
      <c r="L65" s="85"/>
      <c r="M65" s="85"/>
      <c r="N65" s="85"/>
      <c r="O65" s="85"/>
      <c r="P65" s="138"/>
    </row>
    <row r="66" spans="1:16" ht="26.25" customHeight="1">
      <c r="A66" s="18" t="s">
        <v>61</v>
      </c>
      <c r="B66" s="10" t="s">
        <v>24</v>
      </c>
      <c r="C66" s="46">
        <v>101000000</v>
      </c>
      <c r="D66" s="92">
        <f t="shared" si="4"/>
        <v>9100</v>
      </c>
      <c r="E66" s="84"/>
      <c r="F66" s="85"/>
      <c r="G66" s="85"/>
      <c r="H66" s="85">
        <v>5500</v>
      </c>
      <c r="I66" s="85">
        <v>3600</v>
      </c>
      <c r="J66" s="85"/>
      <c r="K66" s="86"/>
      <c r="L66" s="85"/>
      <c r="M66" s="85"/>
      <c r="N66" s="85"/>
      <c r="O66" s="85"/>
      <c r="P66" s="138"/>
    </row>
    <row r="67" spans="1:16" ht="27.75" customHeight="1">
      <c r="A67" s="18" t="s">
        <v>61</v>
      </c>
      <c r="B67" s="10" t="s">
        <v>23</v>
      </c>
      <c r="C67" s="46">
        <v>101000000</v>
      </c>
      <c r="D67" s="92">
        <f t="shared" si="4"/>
        <v>1700</v>
      </c>
      <c r="E67" s="84"/>
      <c r="F67" s="85"/>
      <c r="G67" s="85"/>
      <c r="H67" s="85"/>
      <c r="I67" s="85">
        <v>1700</v>
      </c>
      <c r="J67" s="85"/>
      <c r="K67" s="86"/>
      <c r="L67" s="85"/>
      <c r="M67" s="85"/>
      <c r="N67" s="85"/>
      <c r="O67" s="85"/>
      <c r="P67" s="138"/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92">
        <f t="shared" si="4"/>
        <v>0</v>
      </c>
      <c r="E68" s="84"/>
      <c r="F68" s="85"/>
      <c r="G68" s="85"/>
      <c r="H68" s="85"/>
      <c r="I68" s="85"/>
      <c r="J68" s="85"/>
      <c r="K68" s="86"/>
      <c r="L68" s="85"/>
      <c r="M68" s="85"/>
      <c r="N68" s="85"/>
      <c r="O68" s="85"/>
      <c r="P68" s="138"/>
    </row>
    <row r="69" spans="1:16" ht="27" customHeight="1">
      <c r="A69" s="18" t="s">
        <v>61</v>
      </c>
      <c r="B69" s="10" t="s">
        <v>21</v>
      </c>
      <c r="C69" s="46">
        <v>101000000</v>
      </c>
      <c r="D69" s="92">
        <f t="shared" si="4"/>
        <v>2102800</v>
      </c>
      <c r="E69" s="84">
        <v>4389.61</v>
      </c>
      <c r="F69" s="84">
        <v>43189.07</v>
      </c>
      <c r="G69" s="85">
        <v>240000</v>
      </c>
      <c r="H69" s="85">
        <v>20000</v>
      </c>
      <c r="I69" s="85">
        <v>220100</v>
      </c>
      <c r="J69" s="85">
        <v>86743</v>
      </c>
      <c r="K69" s="86">
        <v>9300</v>
      </c>
      <c r="L69" s="85">
        <v>0</v>
      </c>
      <c r="M69" s="85">
        <v>577000</v>
      </c>
      <c r="N69" s="85">
        <v>39900</v>
      </c>
      <c r="O69" s="85">
        <v>20000</v>
      </c>
      <c r="P69" s="138">
        <v>842178.32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92">
        <f t="shared" si="4"/>
        <v>1900</v>
      </c>
      <c r="E70" s="84"/>
      <c r="F70" s="85"/>
      <c r="G70" s="85"/>
      <c r="H70" s="85"/>
      <c r="I70" s="85">
        <v>1900</v>
      </c>
      <c r="J70" s="85"/>
      <c r="K70" s="86"/>
      <c r="L70" s="87"/>
      <c r="M70" s="85"/>
      <c r="N70" s="85"/>
      <c r="O70" s="85"/>
      <c r="P70" s="138"/>
    </row>
    <row r="71" spans="1:17" ht="27.75" customHeight="1">
      <c r="A71" s="18" t="s">
        <v>61</v>
      </c>
      <c r="B71" s="10" t="s">
        <v>20</v>
      </c>
      <c r="C71" s="46">
        <v>101000000</v>
      </c>
      <c r="D71" s="92">
        <f t="shared" si="4"/>
        <v>806700</v>
      </c>
      <c r="E71" s="84"/>
      <c r="F71" s="85"/>
      <c r="G71" s="85">
        <v>44500</v>
      </c>
      <c r="H71" s="85">
        <v>418500</v>
      </c>
      <c r="I71" s="87"/>
      <c r="J71" s="85"/>
      <c r="K71" s="86">
        <v>132700</v>
      </c>
      <c r="L71" s="87"/>
      <c r="M71" s="85"/>
      <c r="N71" s="85"/>
      <c r="O71" s="85"/>
      <c r="P71" s="138">
        <v>211000</v>
      </c>
      <c r="Q71" s="77"/>
    </row>
    <row r="72" spans="1:16" ht="25.5" customHeight="1">
      <c r="A72" s="18" t="s">
        <v>61</v>
      </c>
      <c r="B72" s="8" t="s">
        <v>14</v>
      </c>
      <c r="C72" s="46">
        <v>101000000</v>
      </c>
      <c r="D72" s="92">
        <f t="shared" si="4"/>
        <v>780300</v>
      </c>
      <c r="E72" s="84"/>
      <c r="F72" s="85"/>
      <c r="G72" s="87"/>
      <c r="H72" s="85">
        <v>63860</v>
      </c>
      <c r="I72" s="85">
        <v>46600</v>
      </c>
      <c r="J72" s="85">
        <v>119800</v>
      </c>
      <c r="K72" s="86">
        <v>13700</v>
      </c>
      <c r="L72" s="85">
        <v>14000</v>
      </c>
      <c r="M72" s="85">
        <v>7300</v>
      </c>
      <c r="N72" s="85">
        <v>10900</v>
      </c>
      <c r="O72" s="85">
        <v>435800</v>
      </c>
      <c r="P72" s="138">
        <v>68340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92">
        <f>SUM(E73:P73)</f>
        <v>0</v>
      </c>
      <c r="E73" s="68"/>
      <c r="F73" s="88"/>
      <c r="G73" s="88"/>
      <c r="H73" s="88"/>
      <c r="I73" s="88"/>
      <c r="J73" s="88"/>
      <c r="K73" s="89"/>
      <c r="L73" s="88"/>
      <c r="M73" s="88"/>
      <c r="N73" s="88"/>
      <c r="O73" s="88"/>
      <c r="P73" s="139"/>
    </row>
    <row r="74" spans="1:16" ht="29.25" customHeight="1">
      <c r="A74" s="18" t="s">
        <v>61</v>
      </c>
      <c r="B74" s="26" t="s">
        <v>15</v>
      </c>
      <c r="C74" s="46">
        <v>101000000</v>
      </c>
      <c r="D74" s="92">
        <f>SUM(E74:P74)</f>
        <v>18000</v>
      </c>
      <c r="E74" s="68"/>
      <c r="F74" s="88"/>
      <c r="G74" s="88"/>
      <c r="H74" s="88"/>
      <c r="I74" s="88"/>
      <c r="J74" s="88">
        <v>6000</v>
      </c>
      <c r="K74" s="89">
        <v>6000</v>
      </c>
      <c r="L74" s="88">
        <v>6000</v>
      </c>
      <c r="M74" s="88"/>
      <c r="N74" s="88"/>
      <c r="O74" s="88"/>
      <c r="P74" s="139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92">
        <f t="shared" si="4"/>
        <v>0</v>
      </c>
      <c r="E75" s="68"/>
      <c r="F75" s="88"/>
      <c r="G75" s="88"/>
      <c r="H75" s="88"/>
      <c r="I75" s="88"/>
      <c r="J75" s="88"/>
      <c r="K75" s="89"/>
      <c r="L75" s="88"/>
      <c r="M75" s="88"/>
      <c r="N75" s="88"/>
      <c r="O75" s="88"/>
      <c r="P75" s="135"/>
    </row>
    <row r="76" spans="1:16" ht="31.5" customHeight="1" hidden="1">
      <c r="A76" s="18" t="s">
        <v>61</v>
      </c>
      <c r="B76" s="26" t="s">
        <v>16</v>
      </c>
      <c r="C76" s="46" t="s">
        <v>85</v>
      </c>
      <c r="D76" s="92">
        <f t="shared" si="4"/>
        <v>0</v>
      </c>
      <c r="E76" s="68"/>
      <c r="F76" s="88"/>
      <c r="G76" s="88"/>
      <c r="H76" s="88"/>
      <c r="I76" s="88"/>
      <c r="J76" s="88"/>
      <c r="K76" s="89"/>
      <c r="L76" s="88"/>
      <c r="M76" s="88"/>
      <c r="N76" s="88"/>
      <c r="O76" s="88"/>
      <c r="P76" s="135"/>
    </row>
    <row r="77" spans="1:16" ht="31.5" customHeight="1">
      <c r="A77" s="18" t="s">
        <v>61</v>
      </c>
      <c r="B77" s="26" t="s">
        <v>16</v>
      </c>
      <c r="C77" s="83" t="s">
        <v>99</v>
      </c>
      <c r="D77" s="92">
        <f t="shared" si="4"/>
        <v>312300</v>
      </c>
      <c r="E77" s="68"/>
      <c r="F77" s="88"/>
      <c r="G77" s="88">
        <v>312234.04</v>
      </c>
      <c r="H77" s="88"/>
      <c r="I77" s="88"/>
      <c r="J77" s="88"/>
      <c r="K77" s="89"/>
      <c r="L77" s="88"/>
      <c r="M77" s="88"/>
      <c r="N77" s="88"/>
      <c r="O77" s="88"/>
      <c r="P77" s="135">
        <v>65.96</v>
      </c>
    </row>
    <row r="78" spans="1:16" ht="31.5" customHeight="1" hidden="1">
      <c r="A78" s="18" t="s">
        <v>61</v>
      </c>
      <c r="B78" s="26" t="s">
        <v>16</v>
      </c>
      <c r="C78" s="46" t="s">
        <v>90</v>
      </c>
      <c r="D78" s="92">
        <f>SUM(E78:P78)</f>
        <v>0</v>
      </c>
      <c r="E78" s="68"/>
      <c r="F78" s="88"/>
      <c r="G78" s="88"/>
      <c r="H78" s="88"/>
      <c r="I78" s="88"/>
      <c r="J78" s="88"/>
      <c r="K78" s="89"/>
      <c r="L78" s="90"/>
      <c r="M78" s="88"/>
      <c r="N78" s="88"/>
      <c r="O78" s="88"/>
      <c r="P78" s="135"/>
    </row>
    <row r="79" spans="1:16" ht="31.5" customHeight="1">
      <c r="A79" s="18" t="s">
        <v>61</v>
      </c>
      <c r="B79" s="26" t="s">
        <v>16</v>
      </c>
      <c r="C79" s="46">
        <v>101000000</v>
      </c>
      <c r="D79" s="92">
        <f t="shared" si="4"/>
        <v>4664999.999999999</v>
      </c>
      <c r="E79" s="68">
        <v>329596.11</v>
      </c>
      <c r="F79" s="68">
        <v>321684.25</v>
      </c>
      <c r="G79" s="88">
        <v>461000</v>
      </c>
      <c r="H79" s="88">
        <v>430000</v>
      </c>
      <c r="I79" s="88">
        <v>326000</v>
      </c>
      <c r="J79" s="88">
        <v>330900</v>
      </c>
      <c r="K79" s="89">
        <v>328500</v>
      </c>
      <c r="L79" s="88">
        <v>342300</v>
      </c>
      <c r="M79" s="88">
        <v>329000</v>
      </c>
      <c r="N79" s="88">
        <v>388500</v>
      </c>
      <c r="O79" s="88">
        <v>722000</v>
      </c>
      <c r="P79" s="139">
        <v>355519.64</v>
      </c>
    </row>
    <row r="80" spans="1:16" ht="30.75" customHeight="1">
      <c r="A80" s="18" t="s">
        <v>61</v>
      </c>
      <c r="B80" s="26" t="s">
        <v>92</v>
      </c>
      <c r="C80" s="46">
        <v>101000000</v>
      </c>
      <c r="D80" s="93">
        <f>SUM(E80:P80)</f>
        <v>191600.00000000003</v>
      </c>
      <c r="E80" s="68">
        <v>15963.92</v>
      </c>
      <c r="F80" s="68">
        <v>15963.92</v>
      </c>
      <c r="G80" s="88">
        <v>15963.92</v>
      </c>
      <c r="H80" s="88">
        <v>15963.92</v>
      </c>
      <c r="I80" s="88">
        <v>15963.92</v>
      </c>
      <c r="J80" s="88">
        <v>15963.92</v>
      </c>
      <c r="K80" s="89">
        <v>15963.92</v>
      </c>
      <c r="L80" s="88">
        <v>15963.92</v>
      </c>
      <c r="M80" s="88">
        <v>15963.92</v>
      </c>
      <c r="N80" s="88">
        <v>15963.92</v>
      </c>
      <c r="O80" s="88">
        <v>15963.92</v>
      </c>
      <c r="P80" s="139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92">
        <f t="shared" si="4"/>
        <v>18000</v>
      </c>
      <c r="E81" s="68"/>
      <c r="F81" s="88"/>
      <c r="G81" s="88"/>
      <c r="H81" s="88"/>
      <c r="I81" s="88"/>
      <c r="J81" s="88"/>
      <c r="K81" s="89"/>
      <c r="L81" s="88"/>
      <c r="M81" s="88"/>
      <c r="N81" s="88"/>
      <c r="O81" s="88">
        <v>18000</v>
      </c>
      <c r="P81" s="139"/>
    </row>
    <row r="82" spans="1:16" ht="29.25" customHeight="1">
      <c r="A82" s="18" t="s">
        <v>61</v>
      </c>
      <c r="B82" s="26" t="s">
        <v>35</v>
      </c>
      <c r="C82" s="46">
        <v>101000000</v>
      </c>
      <c r="D82" s="92">
        <f>SUM(E82:P82)</f>
        <v>240000</v>
      </c>
      <c r="E82" s="68"/>
      <c r="F82" s="88"/>
      <c r="G82" s="88">
        <v>19000</v>
      </c>
      <c r="H82" s="88"/>
      <c r="I82" s="88">
        <v>86489</v>
      </c>
      <c r="J82" s="88"/>
      <c r="K82" s="89">
        <v>12231</v>
      </c>
      <c r="L82" s="88"/>
      <c r="M82" s="88">
        <v>3900</v>
      </c>
      <c r="N82" s="88">
        <v>4000</v>
      </c>
      <c r="O82" s="88">
        <v>12800</v>
      </c>
      <c r="P82" s="135">
        <v>101580</v>
      </c>
    </row>
    <row r="83" spans="1:16" ht="29.25" customHeight="1">
      <c r="A83" s="18" t="s">
        <v>61</v>
      </c>
      <c r="B83" s="26" t="s">
        <v>82</v>
      </c>
      <c r="C83" s="46">
        <v>101000000</v>
      </c>
      <c r="D83" s="92">
        <f t="shared" si="4"/>
        <v>1200</v>
      </c>
      <c r="E83" s="68"/>
      <c r="F83" s="88"/>
      <c r="G83" s="88"/>
      <c r="H83" s="88"/>
      <c r="I83" s="90"/>
      <c r="J83" s="90"/>
      <c r="K83" s="89"/>
      <c r="L83" s="88"/>
      <c r="M83" s="88"/>
      <c r="N83" s="88"/>
      <c r="O83" s="88"/>
      <c r="P83" s="135">
        <v>1200</v>
      </c>
    </row>
    <row r="84" spans="1:17" ht="21.75" customHeight="1">
      <c r="A84" s="20" t="s">
        <v>38</v>
      </c>
      <c r="B84" s="16" t="s">
        <v>41</v>
      </c>
      <c r="C84" s="25"/>
      <c r="D84" s="92">
        <f>SUM(D57:D83)</f>
        <v>14968000</v>
      </c>
      <c r="E84" s="91">
        <f>SUM(E57:E83)</f>
        <v>804108.37</v>
      </c>
      <c r="F84" s="69">
        <f aca="true" t="shared" si="5" ref="F84:P84">SUM(F57:F83)</f>
        <v>675680.3200000001</v>
      </c>
      <c r="G84" s="69">
        <f t="shared" si="5"/>
        <v>1625697.96</v>
      </c>
      <c r="H84" s="69">
        <f t="shared" si="5"/>
        <v>1533223.92</v>
      </c>
      <c r="I84" s="69">
        <f t="shared" si="5"/>
        <v>1202652.92</v>
      </c>
      <c r="J84" s="69">
        <f t="shared" si="5"/>
        <v>976406.92</v>
      </c>
      <c r="K84" s="91">
        <f t="shared" si="5"/>
        <v>1168994.92</v>
      </c>
      <c r="L84" s="69">
        <f t="shared" si="5"/>
        <v>695363.92</v>
      </c>
      <c r="M84" s="69">
        <f t="shared" si="5"/>
        <v>1249663.92</v>
      </c>
      <c r="N84" s="69">
        <f t="shared" si="5"/>
        <v>955163.92</v>
      </c>
      <c r="O84" s="69">
        <f t="shared" si="5"/>
        <v>1828920.8399999999</v>
      </c>
      <c r="P84" s="140">
        <f t="shared" si="5"/>
        <v>2252122.07</v>
      </c>
      <c r="Q84" s="44">
        <f>P84+O84+N84+M84+L84+K84+J84+I84+H84+G84+F84+E84</f>
        <v>14967999.999999998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59"/>
      <c r="L85" s="42"/>
      <c r="M85" s="42"/>
      <c r="N85" s="42"/>
      <c r="O85" s="42"/>
      <c r="P85" s="134"/>
    </row>
    <row r="86" spans="1:16" ht="13.5">
      <c r="A86" s="161" t="s">
        <v>18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60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60"/>
      <c r="L87" s="43"/>
      <c r="M87" s="43"/>
      <c r="N87" s="43"/>
      <c r="O87" s="43"/>
      <c r="P87" s="141"/>
    </row>
    <row r="88" spans="1:16" ht="61.5" customHeight="1">
      <c r="A88" s="18" t="s">
        <v>39</v>
      </c>
      <c r="B88" s="94" t="s">
        <v>55</v>
      </c>
      <c r="C88" s="5"/>
      <c r="D88" s="95">
        <f>D89</f>
        <v>1200000</v>
      </c>
      <c r="E88" s="80"/>
      <c r="F88" s="96"/>
      <c r="G88" s="96"/>
      <c r="H88" s="96"/>
      <c r="I88" s="96"/>
      <c r="J88" s="96"/>
      <c r="K88" s="97"/>
      <c r="L88" s="96"/>
      <c r="M88" s="96"/>
      <c r="N88" s="96"/>
      <c r="O88" s="96"/>
      <c r="P88" s="142">
        <f>P89</f>
        <v>1200000</v>
      </c>
    </row>
    <row r="89" spans="1:16" ht="34.5" customHeight="1">
      <c r="A89" s="18" t="s">
        <v>61</v>
      </c>
      <c r="B89" s="98" t="s">
        <v>87</v>
      </c>
      <c r="C89" s="46">
        <v>101000000</v>
      </c>
      <c r="D89" s="99">
        <v>1200000</v>
      </c>
      <c r="E89" s="99"/>
      <c r="F89" s="100"/>
      <c r="G89" s="100"/>
      <c r="H89" s="100"/>
      <c r="I89" s="100"/>
      <c r="J89" s="100"/>
      <c r="K89" s="101"/>
      <c r="L89" s="100"/>
      <c r="M89" s="100"/>
      <c r="N89" s="100"/>
      <c r="O89" s="100"/>
      <c r="P89" s="143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16168000</v>
      </c>
      <c r="E90" s="14">
        <f aca="true" t="shared" si="6" ref="E90:O90">E84+E89</f>
        <v>804108.37</v>
      </c>
      <c r="F90" s="42">
        <f t="shared" si="6"/>
        <v>675680.3200000001</v>
      </c>
      <c r="G90" s="42">
        <f t="shared" si="6"/>
        <v>1625697.96</v>
      </c>
      <c r="H90" s="42">
        <f t="shared" si="6"/>
        <v>1533223.92</v>
      </c>
      <c r="I90" s="42">
        <f t="shared" si="6"/>
        <v>1202652.92</v>
      </c>
      <c r="J90" s="42">
        <f t="shared" si="6"/>
        <v>976406.92</v>
      </c>
      <c r="K90" s="59">
        <f t="shared" si="6"/>
        <v>1168994.92</v>
      </c>
      <c r="L90" s="42">
        <f t="shared" si="6"/>
        <v>695363.92</v>
      </c>
      <c r="M90" s="42">
        <f t="shared" si="6"/>
        <v>1249663.92</v>
      </c>
      <c r="N90" s="42">
        <f>N84+N89</f>
        <v>955163.92</v>
      </c>
      <c r="O90" s="42">
        <f t="shared" si="6"/>
        <v>1828920.8399999999</v>
      </c>
      <c r="P90" s="144">
        <f>P84+P89</f>
        <v>3452122.07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59"/>
      <c r="L91" s="42"/>
      <c r="M91" s="42"/>
      <c r="N91" s="42"/>
      <c r="O91" s="42"/>
      <c r="P91" s="134"/>
    </row>
    <row r="92" spans="1:16" ht="44.25" customHeight="1">
      <c r="A92" s="18" t="s">
        <v>60</v>
      </c>
      <c r="B92" s="11"/>
      <c r="C92" s="12"/>
      <c r="D92" s="14"/>
      <c r="E92" s="111">
        <f>777038.75+E53-E90</f>
        <v>1276480.38</v>
      </c>
      <c r="F92" s="111">
        <f>E92+F53-F90</f>
        <v>2683500.0599999996</v>
      </c>
      <c r="G92" s="112">
        <f>F92+G53-G90</f>
        <v>1815302.0999999996</v>
      </c>
      <c r="H92" s="112">
        <f>G92+H53-H90</f>
        <v>1625228.1799999997</v>
      </c>
      <c r="I92" s="112">
        <f aca="true" t="shared" si="7" ref="I92:P92">H92+I53-I90</f>
        <v>1324575.2599999998</v>
      </c>
      <c r="J92" s="112">
        <f t="shared" si="7"/>
        <v>1688568.3399999999</v>
      </c>
      <c r="K92" s="114">
        <f t="shared" si="7"/>
        <v>1086323.42</v>
      </c>
      <c r="L92" s="112">
        <f t="shared" si="7"/>
        <v>803359.4999999999</v>
      </c>
      <c r="M92" s="112">
        <f t="shared" si="7"/>
        <v>12195.580000000075</v>
      </c>
      <c r="N92" s="112">
        <f t="shared" si="7"/>
        <v>553481.66</v>
      </c>
      <c r="O92" s="112">
        <f t="shared" si="7"/>
        <v>454660.8200000003</v>
      </c>
      <c r="P92" s="145">
        <f t="shared" si="7"/>
        <v>38.75000000046566</v>
      </c>
    </row>
    <row r="93" spans="1:16" ht="48.75" customHeight="1" thickBot="1">
      <c r="A93" s="22" t="s">
        <v>19</v>
      </c>
      <c r="B93" s="23" t="s">
        <v>55</v>
      </c>
      <c r="C93" s="24"/>
      <c r="D93" s="102"/>
      <c r="E93" s="102"/>
      <c r="F93" s="103"/>
      <c r="G93" s="104"/>
      <c r="H93" s="104"/>
      <c r="I93" s="104"/>
      <c r="J93" s="104"/>
      <c r="K93" s="105"/>
      <c r="L93" s="104"/>
      <c r="M93" s="104"/>
      <c r="N93" s="104"/>
      <c r="O93" s="104"/>
      <c r="P93" s="146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115"/>
      <c r="L94" s="115"/>
      <c r="M94" s="36"/>
      <c r="N94" s="36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115"/>
      <c r="L95" s="115"/>
      <c r="M95" s="36"/>
      <c r="N95" s="36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06"/>
      <c r="D96" s="106"/>
      <c r="E96" s="9"/>
      <c r="F96" s="162" t="s">
        <v>67</v>
      </c>
      <c r="G96" s="162"/>
      <c r="H96" s="162"/>
      <c r="I96" s="36"/>
      <c r="J96" s="36"/>
      <c r="K96" s="115"/>
      <c r="L96" s="115"/>
      <c r="M96" s="36"/>
      <c r="N96" s="36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L97" s="27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78"/>
      <c r="F98" s="79"/>
      <c r="G98" s="79"/>
      <c r="H98" s="79"/>
      <c r="I98" s="79"/>
      <c r="J98" s="79"/>
      <c r="K98" s="116"/>
      <c r="L98" s="116"/>
      <c r="M98" s="79"/>
      <c r="N98" s="79"/>
      <c r="O98" s="79"/>
      <c r="P98" s="79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117"/>
      <c r="L99" s="117"/>
      <c r="M99" s="53"/>
      <c r="N99" s="53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56"/>
      <c r="B100" s="156"/>
      <c r="C100" s="156"/>
      <c r="D100" s="156"/>
      <c r="E100" s="51"/>
      <c r="F100" s="52"/>
      <c r="G100" s="52"/>
      <c r="H100" s="52"/>
      <c r="I100" s="53"/>
      <c r="J100" s="53"/>
      <c r="K100" s="117"/>
      <c r="L100" s="117"/>
      <c r="M100" s="53"/>
      <c r="N100" s="53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118"/>
      <c r="L101" s="118"/>
      <c r="M101" s="54"/>
      <c r="N101" s="54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L102" s="27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L103" s="27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L104" s="27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L105" s="27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2:32" ht="12.75">
      <c r="L106" s="27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76</v>
      </c>
      <c r="L107" s="27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2:32" ht="12.75">
      <c r="L108" s="27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2:32" ht="12.75">
      <c r="L109" s="27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2:32" ht="12.75">
      <c r="L110" s="27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2:32" ht="12.75">
      <c r="L111" s="27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2:32" ht="12.75">
      <c r="L112" s="27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2:32" ht="12.75">
      <c r="L113" s="27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2:32" ht="12.75">
      <c r="L114" s="27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2:32" ht="12.75">
      <c r="L115" s="27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2:32" ht="12.75">
      <c r="L116" s="27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2:32" ht="12.75">
      <c r="L117" s="27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2:32" ht="12.75">
      <c r="L118" s="27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2:32" ht="12.75">
      <c r="L119" s="27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2:32" ht="12.75">
      <c r="L120" s="27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2:32" ht="12.75">
      <c r="L121" s="27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2:32" ht="12.75">
      <c r="L122" s="27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2:32" ht="12.75">
      <c r="L123" s="27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2:32" ht="12.75">
      <c r="L124" s="27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2:32" ht="12.75">
      <c r="L125" s="27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6:32" ht="12.75"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6:32" ht="12.75"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6:32" ht="12.75"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6:32" ht="12.75"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6:32" ht="12.75"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6:32" ht="12.75"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6:32" ht="12.75"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6:32" ht="12.75"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6:32" ht="12.75"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6:32" ht="12.75"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6:32" ht="12.75"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6:32" ht="12.75"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6:32" ht="12.75"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6:32" ht="12.75"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6:32" ht="12.75"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6:32" ht="12.75"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6:32" ht="12.75"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6:32" ht="12.75"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6:32" ht="12.75"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6:32" ht="12.75"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6:32" ht="12.75"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6:32" ht="12.75"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7:32" ht="12.75"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7:32" ht="12.75"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7:32" ht="12.75"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7:32" ht="12.75"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7:32" ht="12.75"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7:32" ht="12.75"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7:32" ht="12.75"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7:32" ht="12.75"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7:32" ht="12.75"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7:32" ht="12.75"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7:32" ht="12.75"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7:32" ht="12.75"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7:32" ht="12.75"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7:32" ht="12.75"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7:32" ht="12.75"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7:32" ht="12.75"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7:32" ht="12.75"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7:32" ht="12.75"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7:32" ht="12.75"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7:32" ht="12.75"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7:32" ht="12.75"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7:32" ht="12.75"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7:32" ht="12.75"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7:32" ht="12.75"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7:32" ht="12.75"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7:32" ht="12.75"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7:32" ht="12.75"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7:32" ht="12.75"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7:32" ht="12.75"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7:32" ht="12.75"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7:32" ht="12.75"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7:32" ht="12.75"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7:32" ht="12.75"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7:32" ht="12.75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7:32" ht="12.75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7:32" ht="12.75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7:32" ht="12.75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7:32" ht="12.75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7:32" ht="12.75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7:32" ht="12.75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7:32" ht="12.75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7:32" ht="12.75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7:32" ht="12.75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7:32" ht="12.75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7:32" ht="12.75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7:32" ht="12.75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7:32" ht="12.75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7:32" ht="12.75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7:32" ht="12.75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7:32" ht="12.75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7:32" ht="12.75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7:32" ht="12.75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7:32" ht="12.75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7:32" ht="12.75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7:32" ht="12.75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7:32" ht="12.75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7:32" ht="12.75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7:32" ht="12.75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7:32" ht="12.75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7:32" ht="12.75"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7:32" ht="12.75"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7:32" ht="12.75"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7:32" ht="12.75"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7:32" ht="12.75"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7:32" ht="12.75"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7:32" ht="12.75"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7:32" ht="12.75"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7:32" ht="12.75"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7:32" ht="12.75"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7:32" ht="12.75"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7:32" ht="12.75"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7:32" ht="12.75"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7:32" ht="12.75"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7:32" ht="12.75"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7:32" ht="12.75"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7:32" ht="12.75"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7:32" ht="12.75"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7:32" ht="12.75"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7:32" ht="12.75"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7:32" ht="12.75"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7:32" ht="12.75"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7:32" ht="12.75"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7:32" ht="12.75"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7:32" ht="12.75"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7:32" ht="12.75"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7:32" ht="12.75"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7:32" ht="12.75"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7:32" ht="12.75"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7:32" ht="12.75"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7:32" ht="12.75"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7:32" ht="12.75"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7:32" ht="12.75"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7:32" ht="12.75"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7:32" ht="12.75"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7:32" ht="12.75"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7:32" ht="12.75"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7:32" ht="12.75"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7:32" ht="12.75"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7:32" ht="12.75"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7:32" ht="12.75"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7:32" ht="12.75"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7:32" ht="12.75"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7:32" ht="12.75"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7:32" ht="12.75"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7:32" ht="12.75"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7:32" ht="12.75"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7:32" ht="12.75"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7:32" ht="12.75"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7:32" ht="12.75"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7:32" ht="12.75"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7:32" ht="12.75"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7:32" ht="12.75"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7:32" ht="12.75"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7:32" ht="12.75"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7:32" ht="12.75"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7:32" ht="12.75"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7:32" ht="12.75"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7:32" ht="12.75"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7:32" ht="12.75"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7:32" ht="12.75"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7:32" ht="12.75"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7:32" ht="12.75"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7:32" ht="12.75"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7:32" ht="12.75"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7:32" ht="12.75"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7:32" ht="12.75"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7:32" ht="12.75"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7:32" ht="12.75"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7:32" ht="12.75"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7:32" ht="12.75"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7:32" ht="12.75"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7:32" ht="12.75"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7:32" ht="12.75"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7:32" ht="12.75"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7:32" ht="12.75"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7:32" ht="12.75"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7:32" ht="12.75"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7:32" ht="12.75"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7:32" ht="12.75"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7:32" ht="12.75"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7:32" ht="12.75"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7:32" ht="12.75"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  <mergeCell ref="A100:D100"/>
    <mergeCell ref="A56:C56"/>
    <mergeCell ref="D56:P56"/>
    <mergeCell ref="A86:P86"/>
    <mergeCell ref="F96:H96"/>
    <mergeCell ref="A55:P55"/>
    <mergeCell ref="I3:K3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2023-12-04T10:46:24Z</cp:lastPrinted>
  <dcterms:created xsi:type="dcterms:W3CDTF">1996-10-08T23:32:33Z</dcterms:created>
  <dcterms:modified xsi:type="dcterms:W3CDTF">2023-12-25T09:32:40Z</dcterms:modified>
  <cp:category/>
  <cp:version/>
  <cp:contentType/>
  <cp:contentStatus/>
</cp:coreProperties>
</file>