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<sst xmlns="http://schemas.openxmlformats.org/spreadsheetml/2006/main" count="178" uniqueCount="107">
  <si>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</si>
  <si>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</si>
  <si>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</si>
  <si>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</si>
  <si>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</si>
  <si>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</si>
  <si>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</si>
  <si>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</si>
  <si>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</si>
  <si>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</si>
  <si>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</si>
  <si>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</si>
  <si>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</si>
  <si>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</si>
  <si>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</si>
  <si>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</si>
  <si>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</si>
  <si>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</si>
  <si>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</si>
  <si>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</si>
  <si>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</si>
  <si>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</si>
  <si>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</si>
  <si>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</si>
  <si>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</si>
  <si>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</si>
  <si>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</si>
  <si>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</si>
  <si>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</si>
  <si>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</si>
  <si>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</si>
  <si>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</si>
  <si>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</si>
  <si>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</si>
  <si>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</si>
  <si>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</si>
  <si>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</si>
  <si>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</si>
  <si>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</si>
  <si>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</si>
  <si>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</si>
  <si>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</si>
  <si>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</si>
  <si>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</si>
  <si>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</si>
  <si>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</si>
  <si>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</si>
  <si>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</si>
  <si>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</si>
  <si>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</si>
  <si>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</si>
  <si>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</si>
  <si>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</si>
  <si>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</si>
  <si>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</si>
  <si>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</si>
  <si>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</si>
  <si>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</si>
  <si>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</si>
  <si>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</si>
  <si>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</si>
  <si>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</si>
  <si>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</si>
  <si>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</si>
  <si>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</si>
  <si>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</si>
  <si>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</si>
  <si>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</si>
  <si>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</si>
  <si>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</si>
  <si>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</si>
  <si>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</si>
  <si>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</si>
  <si>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</si>
  <si>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</si>
  <si>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</si>
  <si>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</si>
  <si>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</si>
  <si>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</si>
  <si>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</si>
  <si>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</si>
  <si>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</si>
  <si>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</si>
  <si>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</si>
  <si>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</si>
  <si>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</si>
  <si>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</si>
  <si>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</si>
  <si>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</si>
  <si>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</si>
  <si>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</si>
  <si>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</si>
  <si>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</si>
  <si>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22-55190-00000-01002</t>
  </si>
  <si>
    <t>992 2 02 29999 10 0000 150</t>
  </si>
  <si>
    <t>992 1001 0000000 000 000</t>
  </si>
  <si>
    <t>Кассовый план исполнения  бюджета  Бородинского сельского поселения Приморско-Ахтарского района в 2023 году</t>
  </si>
  <si>
    <t>992 2 02 25467 10 0000 150</t>
  </si>
  <si>
    <t>23-51180-00000-00000</t>
  </si>
  <si>
    <t>182 1 03 02231 01 0000 110</t>
  </si>
  <si>
    <t>182 1 03 02241 01 0000 110</t>
  </si>
  <si>
    <t>182 1 03 02251 01 0000 110</t>
  </si>
  <si>
    <t>23-54670-00000-00000</t>
  </si>
  <si>
    <t>992 1 16 10031 10 0000 140</t>
  </si>
  <si>
    <t>В.Ю. Щербина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</si>
  <si>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</si>
  <si>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на 01.11.2023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</si>
</sst>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86" fontId="0" fillId="0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3" xfId="0" applyFont="1" applyFill="1" applyBorder="1" applyAlignment="1">
      <alignment/>
    </xf>
    <xf numFmtId="186" fontId="6" fillId="0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7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33" borderId="10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19" xfId="0" applyFont="1" applyFill="1" applyBorder="1" applyAlignment="1">
      <alignment wrapText="1"/>
    </xf>
    <xf numFmtId="186" fontId="6" fillId="33" borderId="19" xfId="0" applyNumberFormat="1" applyFont="1" applyFill="1" applyBorder="1" applyAlignment="1">
      <alignment wrapText="1"/>
    </xf>
    <xf numFmtId="186" fontId="6" fillId="33" borderId="19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/>
    </xf>
    <xf numFmtId="186" fontId="7" fillId="33" borderId="19" xfId="0" applyNumberFormat="1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185" fontId="6" fillId="33" borderId="18" xfId="60" applyFont="1" applyFill="1" applyBorder="1" applyAlignment="1">
      <alignment/>
    </xf>
    <xf numFmtId="186" fontId="7" fillId="33" borderId="18" xfId="0" applyNumberFormat="1" applyFont="1" applyFill="1" applyBorder="1" applyAlignment="1">
      <alignment/>
    </xf>
    <xf numFmtId="185" fontId="6" fillId="33" borderId="10" xfId="60" applyFont="1" applyFill="1" applyBorder="1" applyAlignment="1">
      <alignment/>
    </xf>
    <xf numFmtId="186" fontId="6" fillId="33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6" fillId="33" borderId="19" xfId="60" applyFont="1" applyFill="1" applyBorder="1" applyAlignment="1">
      <alignment wrapText="1"/>
    </xf>
    <xf numFmtId="186" fontId="52" fillId="0" borderId="0" xfId="0" applyNumberFormat="1" applyFont="1" applyBorder="1" applyAlignment="1">
      <alignment/>
    </xf>
    <xf numFmtId="186" fontId="52" fillId="33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185" fontId="6" fillId="0" borderId="17" xfId="60" applyFont="1" applyFill="1" applyBorder="1" applyAlignment="1">
      <alignment/>
    </xf>
    <xf numFmtId="185" fontId="6" fillId="33" borderId="17" xfId="6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85" fontId="6" fillId="0" borderId="16" xfId="60" applyFont="1" applyBorder="1" applyAlignment="1">
      <alignment/>
    </xf>
    <xf numFmtId="185" fontId="6" fillId="33" borderId="16" xfId="60" applyFont="1" applyFill="1" applyBorder="1" applyAlignment="1">
      <alignment/>
    </xf>
    <xf numFmtId="185" fontId="6" fillId="0" borderId="16" xfId="60" applyFont="1" applyFill="1" applyBorder="1" applyAlignment="1">
      <alignment/>
    </xf>
    <xf numFmtId="185" fontId="6" fillId="33" borderId="19" xfId="60" applyFont="1" applyFill="1" applyBorder="1" applyAlignment="1">
      <alignment/>
    </xf>
    <xf numFmtId="185" fontId="51" fillId="33" borderId="16" xfId="60" applyFont="1" applyFill="1" applyBorder="1" applyAlignment="1">
      <alignment/>
    </xf>
    <xf numFmtId="185" fontId="6" fillId="33" borderId="10" xfId="60" applyFont="1" applyFill="1" applyBorder="1" applyAlignment="1">
      <alignment wrapText="1"/>
    </xf>
    <xf numFmtId="185" fontId="6" fillId="0" borderId="10" xfId="60" applyFont="1" applyFill="1" applyBorder="1" applyAlignment="1">
      <alignment wrapText="1"/>
    </xf>
    <xf numFmtId="185" fontId="51" fillId="33" borderId="10" xfId="60" applyFont="1" applyFill="1" applyBorder="1" applyAlignment="1">
      <alignment wrapText="1"/>
    </xf>
    <xf numFmtId="185" fontId="7" fillId="0" borderId="10" xfId="60" applyFont="1" applyFill="1" applyBorder="1" applyAlignment="1">
      <alignment wrapText="1"/>
    </xf>
    <xf numFmtId="186" fontId="7" fillId="0" borderId="16" xfId="0" applyNumberFormat="1" applyFont="1" applyBorder="1" applyAlignment="1">
      <alignment/>
    </xf>
    <xf numFmtId="185" fontId="7" fillId="0" borderId="16" xfId="60" applyFont="1" applyBorder="1" applyAlignment="1">
      <alignment/>
    </xf>
    <xf numFmtId="0" fontId="6" fillId="0" borderId="10" xfId="0" applyFont="1" applyBorder="1" applyAlignment="1">
      <alignment horizontal="center" wrapText="1"/>
    </xf>
    <xf numFmtId="4" fontId="7" fillId="0" borderId="16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" fontId="7" fillId="33" borderId="19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5" fontId="7" fillId="0" borderId="15" xfId="60" applyFont="1" applyBorder="1" applyAlignment="1">
      <alignment wrapText="1"/>
    </xf>
    <xf numFmtId="185" fontId="7" fillId="33" borderId="15" xfId="60" applyFont="1" applyFill="1" applyBorder="1" applyAlignment="1">
      <alignment wrapText="1"/>
    </xf>
    <xf numFmtId="186" fontId="7" fillId="33" borderId="15" xfId="0" applyNumberFormat="1" applyFont="1" applyFill="1" applyBorder="1" applyAlignment="1">
      <alignment wrapText="1"/>
    </xf>
    <xf numFmtId="186" fontId="7" fillId="0" borderId="15" xfId="0" applyNumberFormat="1" applyFont="1" applyFill="1" applyBorder="1" applyAlignment="1">
      <alignment wrapText="1"/>
    </xf>
    <xf numFmtId="186" fontId="7" fillId="33" borderId="22" xfId="0" applyNumberFormat="1" applyFont="1" applyFill="1" applyBorder="1" applyAlignment="1">
      <alignment wrapText="1"/>
    </xf>
    <xf numFmtId="0" fontId="6" fillId="0" borderId="23" xfId="0" applyFont="1" applyBorder="1" applyAlignment="1">
      <alignment/>
    </xf>
    <xf numFmtId="0" fontId="13" fillId="33" borderId="0" xfId="0" applyFont="1" applyFill="1" applyAlignment="1">
      <alignment/>
    </xf>
    <xf numFmtId="0" fontId="13" fillId="0" borderId="18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0" borderId="0" xfId="0" applyFont="1" applyFill="1" applyAlignment="1">
      <alignment/>
    </xf>
    <xf numFmtId="186" fontId="7" fillId="33" borderId="19" xfId="0" applyNumberFormat="1" applyFont="1" applyFill="1" applyBorder="1" applyAlignment="1">
      <alignment/>
    </xf>
    <xf numFmtId="4" fontId="13" fillId="0" borderId="18" xfId="60" applyNumberFormat="1" applyFont="1" applyBorder="1" applyAlignment="1">
      <alignment/>
    </xf>
    <xf numFmtId="4" fontId="13" fillId="33" borderId="18" xfId="60" applyNumberFormat="1" applyFont="1" applyFill="1" applyBorder="1" applyAlignment="1">
      <alignment/>
    </xf>
    <xf numFmtId="0" fontId="4" fillId="33" borderId="0" xfId="0" applyFont="1" applyFill="1" applyAlignment="1">
      <alignment wrapText="1"/>
    </xf>
    <xf numFmtId="4" fontId="13" fillId="0" borderId="18" xfId="6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5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6" fillId="4" borderId="10" xfId="0" applyFont="1" applyFill="1" applyBorder="1" applyAlignment="1">
      <alignment wrapText="1"/>
    </xf>
    <xf numFmtId="186" fontId="6" fillId="4" borderId="10" xfId="0" applyNumberFormat="1" applyFont="1" applyFill="1" applyBorder="1" applyAlignment="1">
      <alignment wrapText="1"/>
    </xf>
    <xf numFmtId="186" fontId="6" fillId="4" borderId="10" xfId="0" applyNumberFormat="1" applyFont="1" applyFill="1" applyBorder="1" applyAlignment="1">
      <alignment/>
    </xf>
    <xf numFmtId="186" fontId="6" fillId="4" borderId="17" xfId="0" applyNumberFormat="1" applyFont="1" applyFill="1" applyBorder="1" applyAlignment="1">
      <alignment/>
    </xf>
    <xf numFmtId="185" fontId="6" fillId="4" borderId="18" xfId="60" applyFont="1" applyFill="1" applyBorder="1" applyAlignment="1">
      <alignment/>
    </xf>
    <xf numFmtId="186" fontId="6" fillId="4" borderId="18" xfId="0" applyNumberFormat="1" applyFont="1" applyFill="1" applyBorder="1" applyAlignment="1">
      <alignment/>
    </xf>
    <xf numFmtId="186" fontId="6" fillId="4" borderId="24" xfId="0" applyNumberFormat="1" applyFont="1" applyFill="1" applyBorder="1" applyAlignment="1">
      <alignment/>
    </xf>
    <xf numFmtId="186" fontId="7" fillId="4" borderId="10" xfId="0" applyNumberFormat="1" applyFont="1" applyFill="1" applyBorder="1" applyAlignment="1">
      <alignment/>
    </xf>
    <xf numFmtId="186" fontId="7" fillId="4" borderId="24" xfId="0" applyNumberFormat="1" applyFont="1" applyFill="1" applyBorder="1" applyAlignment="1">
      <alignment/>
    </xf>
    <xf numFmtId="0" fontId="7" fillId="4" borderId="10" xfId="0" applyFont="1" applyFill="1" applyBorder="1" applyAlignment="1">
      <alignment wrapText="1"/>
    </xf>
    <xf numFmtId="185" fontId="6" fillId="4" borderId="16" xfId="60" applyFont="1" applyFill="1" applyBorder="1" applyAlignment="1">
      <alignment/>
    </xf>
    <xf numFmtId="185" fontId="6" fillId="4" borderId="17" xfId="60" applyFont="1" applyFill="1" applyBorder="1" applyAlignment="1">
      <alignment/>
    </xf>
    <xf numFmtId="185" fontId="6" fillId="4" borderId="10" xfId="60" applyFont="1" applyFill="1" applyBorder="1" applyAlignment="1">
      <alignment wrapText="1"/>
    </xf>
    <xf numFmtId="185" fontId="7" fillId="4" borderId="10" xfId="60" applyFont="1" applyFill="1" applyBorder="1" applyAlignment="1">
      <alignment wrapText="1"/>
    </xf>
    <xf numFmtId="186" fontId="7" fillId="4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6" fillId="4" borderId="16" xfId="0" applyFont="1" applyFill="1" applyBorder="1" applyAlignment="1">
      <alignment/>
    </xf>
    <xf numFmtId="4" fontId="6" fillId="4" borderId="10" xfId="0" applyNumberFormat="1" applyFont="1" applyFill="1" applyBorder="1" applyAlignment="1">
      <alignment/>
    </xf>
    <xf numFmtId="4" fontId="13" fillId="4" borderId="18" xfId="60" applyNumberFormat="1" applyFont="1" applyFill="1" applyBorder="1" applyAlignment="1">
      <alignment/>
    </xf>
    <xf numFmtId="186" fontId="7" fillId="4" borderId="15" xfId="0" applyNumberFormat="1" applyFont="1" applyFill="1" applyBorder="1" applyAlignment="1">
      <alignment wrapText="1"/>
    </xf>
    <xf numFmtId="0" fontId="0" fillId="4" borderId="0" xfId="0" applyFill="1" applyAlignment="1">
      <alignment/>
    </xf>
    <xf numFmtId="0" fontId="6" fillId="0" borderId="2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6" fillId="0" borderId="3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="70" zoomScaleNormal="70" zoomScalePageLayoutView="0" workbookViewId="0" topLeftCell="A1">
      <selection activeCell="L5" sqref="L5:N5"/>
    </sheetView>
  </sheetViews>
  <sheetFormatPr defaultColWidth="9.140625" defaultRowHeight="12.75"/>
  <cols>
    <col min="1" max="1" width="32.00390625" style="0" customWidth="1"/>
    <col min="2" max="2" width="28.00390625" style="0" customWidth="1"/>
    <col min="3" max="3" width="21.421875" style="0" customWidth="1"/>
    <col min="4" max="4" width="13.28125" style="0" customWidth="1"/>
    <col min="5" max="5" width="15.8515625" style="0" customWidth="1"/>
    <col min="6" max="6" width="14.7109375" style="35" customWidth="1"/>
    <col min="7" max="7" width="14.8515625" style="35" customWidth="1"/>
    <col min="8" max="8" width="14.28125" style="35" customWidth="1"/>
    <col min="9" max="9" width="15.421875" style="35" customWidth="1"/>
    <col min="10" max="10" width="14.57421875" style="35" customWidth="1"/>
    <col min="11" max="11" width="13.421875" style="27" customWidth="1"/>
    <col min="12" max="12" width="13.7109375" style="35" customWidth="1"/>
    <col min="13" max="13" width="13.57421875" style="35" customWidth="1"/>
    <col min="14" max="14" width="13.140625" style="35" customWidth="1"/>
    <col min="15" max="15" width="14.57421875" style="157" customWidth="1"/>
    <col min="16" max="16" width="14.140625" style="35" customWidth="1"/>
    <col min="17" max="17" width="12.57421875" style="0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5"/>
    </row>
    <row r="2" spans="1:17" ht="15">
      <c r="A2" s="50"/>
      <c r="B2" s="50"/>
      <c r="C2" s="50"/>
      <c r="D2" s="50"/>
      <c r="E2" s="50"/>
      <c r="F2" s="50"/>
      <c r="G2" s="50"/>
      <c r="H2" s="50"/>
      <c r="I2" s="71" t="s">
        <v>0</v>
      </c>
      <c r="J2" s="71"/>
      <c r="K2" s="71"/>
      <c r="L2" s="71"/>
      <c r="M2" s="71"/>
      <c r="N2" s="71"/>
      <c r="O2" s="71"/>
      <c r="P2" s="72"/>
      <c r="Q2" s="35"/>
    </row>
    <row r="3" spans="1:17" ht="49.5" customHeight="1">
      <c r="A3" s="50"/>
      <c r="B3" s="50"/>
      <c r="C3" s="50"/>
      <c r="D3" s="50"/>
      <c r="E3" s="50"/>
      <c r="F3" s="50"/>
      <c r="G3" s="50"/>
      <c r="H3" s="50"/>
      <c r="I3" s="174" t="s">
        <v>105</v>
      </c>
      <c r="J3" s="174"/>
      <c r="K3" s="174"/>
      <c r="L3" s="129"/>
      <c r="M3" s="129"/>
      <c r="N3" s="129"/>
      <c r="O3" s="129"/>
      <c r="P3" s="129"/>
      <c r="Q3" s="35"/>
    </row>
    <row r="4" spans="1:17" ht="36" customHeight="1">
      <c r="A4" s="50"/>
      <c r="B4" s="50"/>
      <c r="C4" s="50"/>
      <c r="D4" s="50"/>
      <c r="E4" s="50" t="s">
        <v>25</v>
      </c>
      <c r="F4" s="50"/>
      <c r="G4" s="50"/>
      <c r="H4" s="50"/>
      <c r="I4" s="72" t="s">
        <v>1</v>
      </c>
      <c r="J4" s="72"/>
      <c r="K4" s="72"/>
      <c r="L4" s="72"/>
      <c r="M4" s="177" t="s">
        <v>104</v>
      </c>
      <c r="N4" s="177"/>
      <c r="O4" s="72"/>
      <c r="P4" s="72" t="s">
        <v>22</v>
      </c>
      <c r="Q4" s="35"/>
    </row>
    <row r="5" spans="1:17" ht="15">
      <c r="A5" s="50"/>
      <c r="B5" s="50"/>
      <c r="C5" s="50"/>
      <c r="D5" s="50"/>
      <c r="E5" s="50"/>
      <c r="F5" s="50"/>
      <c r="G5" s="50"/>
      <c r="H5" s="50"/>
      <c r="I5" s="167" t="s">
        <v>65</v>
      </c>
      <c r="J5" s="167"/>
      <c r="K5" s="167"/>
      <c r="L5" s="162" t="s">
        <v>64</v>
      </c>
      <c r="M5" s="162"/>
      <c r="N5" s="162"/>
      <c r="O5" s="71"/>
      <c r="P5" s="72"/>
      <c r="Q5" s="35"/>
    </row>
    <row r="6" spans="1:17" ht="20.25" customHeight="1">
      <c r="A6" s="50"/>
      <c r="B6" s="50"/>
      <c r="C6" s="50"/>
      <c r="D6" s="50"/>
      <c r="E6" s="50"/>
      <c r="F6" s="50"/>
      <c r="G6" s="50"/>
      <c r="H6" s="50"/>
      <c r="I6" s="178"/>
      <c r="J6" s="178"/>
      <c r="K6" s="72"/>
      <c r="L6" s="72"/>
      <c r="M6" s="72"/>
      <c r="N6" s="72"/>
      <c r="O6" s="72"/>
      <c r="P6" s="72"/>
      <c r="Q6" s="35"/>
    </row>
    <row r="7" spans="1:17" ht="15">
      <c r="A7" s="50"/>
      <c r="B7" s="50"/>
      <c r="C7" s="50"/>
      <c r="D7" s="50"/>
      <c r="E7" s="50"/>
      <c r="F7" s="50"/>
      <c r="G7" s="50"/>
      <c r="H7" s="50"/>
      <c r="I7" s="179" t="s">
        <v>75</v>
      </c>
      <c r="J7" s="179"/>
      <c r="K7" s="72"/>
      <c r="L7" s="72"/>
      <c r="M7" s="72"/>
      <c r="N7" s="72"/>
      <c r="O7" s="72"/>
      <c r="P7" s="72"/>
      <c r="Q7" s="35"/>
    </row>
    <row r="8" spans="1:17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35"/>
    </row>
    <row r="9" spans="1:17" ht="12.75" hidden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35"/>
    </row>
    <row r="10" spans="1:17" ht="12.75" hidden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35"/>
    </row>
    <row r="11" spans="1:17" ht="15" customHeight="1">
      <c r="A11" s="169" t="s">
        <v>96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50"/>
      <c r="O11" s="50"/>
      <c r="P11" s="50"/>
      <c r="Q11" s="35"/>
    </row>
    <row r="12" spans="1:17" ht="17.25" customHeight="1" thickBot="1">
      <c r="A12" s="50"/>
      <c r="B12" s="50"/>
      <c r="C12" s="135"/>
      <c r="D12" s="136"/>
      <c r="E12" s="168" t="s">
        <v>106</v>
      </c>
      <c r="F12" s="168"/>
      <c r="G12" s="161"/>
      <c r="H12" s="161"/>
      <c r="I12" s="50"/>
      <c r="J12" s="50"/>
      <c r="K12" s="50"/>
      <c r="L12" s="50"/>
      <c r="M12" s="50"/>
      <c r="N12" s="50"/>
      <c r="O12" s="50"/>
      <c r="P12" s="73" t="s">
        <v>2</v>
      </c>
      <c r="Q12" s="35"/>
    </row>
    <row r="13" spans="1:16" ht="12.75" customHeight="1">
      <c r="A13" s="175" t="s">
        <v>36</v>
      </c>
      <c r="B13" s="163" t="s">
        <v>37</v>
      </c>
      <c r="C13" s="163" t="s">
        <v>34</v>
      </c>
      <c r="D13" s="163" t="s">
        <v>40</v>
      </c>
      <c r="E13" s="165" t="s">
        <v>3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6"/>
    </row>
    <row r="14" spans="1:16" ht="60.75" customHeight="1">
      <c r="A14" s="176"/>
      <c r="B14" s="164"/>
      <c r="C14" s="164"/>
      <c r="D14" s="164"/>
      <c r="E14" s="5" t="s">
        <v>42</v>
      </c>
      <c r="F14" s="38" t="s">
        <v>43</v>
      </c>
      <c r="G14" s="38" t="s">
        <v>44</v>
      </c>
      <c r="H14" s="38" t="s">
        <v>45</v>
      </c>
      <c r="I14" s="38" t="s">
        <v>46</v>
      </c>
      <c r="J14" s="38" t="s">
        <v>47</v>
      </c>
      <c r="K14" s="56" t="s">
        <v>48</v>
      </c>
      <c r="L14" s="38" t="s">
        <v>49</v>
      </c>
      <c r="M14" s="38" t="s">
        <v>50</v>
      </c>
      <c r="N14" s="38" t="s">
        <v>51</v>
      </c>
      <c r="O14" s="137" t="s">
        <v>52</v>
      </c>
      <c r="P14" s="74" t="s">
        <v>53</v>
      </c>
    </row>
    <row r="15" spans="1:16" ht="43.5" customHeight="1">
      <c r="A15" s="18" t="s">
        <v>4</v>
      </c>
      <c r="B15" s="5"/>
      <c r="C15" s="5"/>
      <c r="D15" s="6">
        <v>777038.75</v>
      </c>
      <c r="E15" s="7"/>
      <c r="F15" s="39"/>
      <c r="G15" s="39" t="s">
        <v>25</v>
      </c>
      <c r="H15" s="39"/>
      <c r="I15" s="39"/>
      <c r="J15" s="39"/>
      <c r="K15" s="57"/>
      <c r="L15" s="39"/>
      <c r="M15" s="39"/>
      <c r="N15" s="39"/>
      <c r="O15" s="138"/>
      <c r="P15" s="75"/>
    </row>
    <row r="16" spans="1:16" ht="16.5" customHeight="1">
      <c r="A16" s="18"/>
      <c r="B16" s="5"/>
      <c r="C16" s="5"/>
      <c r="D16" s="6"/>
      <c r="E16" s="5"/>
      <c r="F16" s="38"/>
      <c r="G16" s="38"/>
      <c r="H16" s="38"/>
      <c r="I16" s="38"/>
      <c r="J16" s="38"/>
      <c r="K16" s="56"/>
      <c r="L16" s="38"/>
      <c r="M16" s="38"/>
      <c r="N16" s="38"/>
      <c r="O16" s="137"/>
      <c r="P16" s="74"/>
    </row>
    <row r="17" spans="1:16" ht="13.5">
      <c r="A17" s="18"/>
      <c r="B17" s="5"/>
      <c r="C17" s="5"/>
      <c r="D17" s="6"/>
      <c r="E17" s="5"/>
      <c r="F17" s="38"/>
      <c r="G17" s="38"/>
      <c r="H17" s="38"/>
      <c r="I17" s="38"/>
      <c r="J17" s="38"/>
      <c r="K17" s="56"/>
      <c r="L17" s="38"/>
      <c r="M17" s="38"/>
      <c r="N17" s="38"/>
      <c r="O17" s="137"/>
      <c r="P17" s="74"/>
    </row>
    <row r="18" spans="1:16" ht="16.5" customHeight="1">
      <c r="A18" s="158" t="s">
        <v>28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60"/>
    </row>
    <row r="19" spans="1:16" ht="17.25" customHeight="1">
      <c r="A19" s="158" t="s">
        <v>29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60"/>
    </row>
    <row r="20" spans="1:17" s="27" customFormat="1" ht="18.75" customHeight="1">
      <c r="A20" s="33" t="s">
        <v>5</v>
      </c>
      <c r="B20" s="28" t="s">
        <v>99</v>
      </c>
      <c r="C20" s="46">
        <v>101000000</v>
      </c>
      <c r="D20" s="29">
        <f aca="true" t="shared" si="0" ref="D20:D25">SUM(E20:P20)</f>
        <v>876800</v>
      </c>
      <c r="E20" s="29">
        <v>64000</v>
      </c>
      <c r="F20" s="40"/>
      <c r="G20" s="40">
        <v>121700</v>
      </c>
      <c r="H20" s="40"/>
      <c r="I20" s="40">
        <v>140500</v>
      </c>
      <c r="J20" s="40">
        <v>74700</v>
      </c>
      <c r="K20" s="29">
        <v>72900</v>
      </c>
      <c r="L20" s="40">
        <v>79600</v>
      </c>
      <c r="M20" s="40">
        <v>83000</v>
      </c>
      <c r="N20" s="40">
        <v>84000</v>
      </c>
      <c r="O20" s="139">
        <v>81000</v>
      </c>
      <c r="P20" s="40">
        <v>75400</v>
      </c>
      <c r="Q20" s="32"/>
    </row>
    <row r="21" spans="1:17" s="27" customFormat="1" ht="18.75" customHeight="1">
      <c r="A21" s="33" t="s">
        <v>5</v>
      </c>
      <c r="B21" s="28" t="s">
        <v>100</v>
      </c>
      <c r="C21" s="46">
        <v>101000000</v>
      </c>
      <c r="D21" s="29">
        <f t="shared" si="0"/>
        <v>6200</v>
      </c>
      <c r="E21" s="29">
        <v>300</v>
      </c>
      <c r="F21" s="40"/>
      <c r="G21" s="40">
        <v>700</v>
      </c>
      <c r="H21" s="40"/>
      <c r="I21" s="40">
        <v>1000</v>
      </c>
      <c r="J21" s="40">
        <v>500</v>
      </c>
      <c r="K21" s="29">
        <v>500</v>
      </c>
      <c r="L21" s="40">
        <v>600</v>
      </c>
      <c r="M21" s="40">
        <v>600</v>
      </c>
      <c r="N21" s="40">
        <v>700</v>
      </c>
      <c r="O21" s="139">
        <v>700</v>
      </c>
      <c r="P21" s="40">
        <v>600</v>
      </c>
      <c r="Q21" s="32"/>
    </row>
    <row r="22" spans="1:17" s="27" customFormat="1" ht="18" customHeight="1">
      <c r="A22" s="33" t="s">
        <v>5</v>
      </c>
      <c r="B22" s="28" t="s">
        <v>101</v>
      </c>
      <c r="C22" s="46">
        <v>101000000</v>
      </c>
      <c r="D22" s="29">
        <f t="shared" si="0"/>
        <v>1005800</v>
      </c>
      <c r="E22" s="29">
        <v>81000</v>
      </c>
      <c r="F22" s="40"/>
      <c r="G22" s="40">
        <v>166600</v>
      </c>
      <c r="H22" s="40"/>
      <c r="I22" s="40">
        <v>170500</v>
      </c>
      <c r="J22" s="40">
        <v>74900</v>
      </c>
      <c r="K22" s="29">
        <v>87000</v>
      </c>
      <c r="L22" s="40">
        <v>92200</v>
      </c>
      <c r="M22" s="40">
        <v>94900</v>
      </c>
      <c r="N22" s="40">
        <v>80000</v>
      </c>
      <c r="O22" s="139">
        <v>78400</v>
      </c>
      <c r="P22" s="76">
        <v>80300</v>
      </c>
      <c r="Q22" s="48"/>
    </row>
    <row r="23" spans="1:17" s="27" customFormat="1" ht="18" customHeight="1">
      <c r="A23" s="33" t="s">
        <v>5</v>
      </c>
      <c r="B23" s="61" t="s">
        <v>57</v>
      </c>
      <c r="C23" s="46">
        <v>101000000</v>
      </c>
      <c r="D23" s="29">
        <f t="shared" si="0"/>
        <v>1680000</v>
      </c>
      <c r="E23" s="29"/>
      <c r="F23" s="40">
        <v>100000</v>
      </c>
      <c r="G23" s="40">
        <v>100000</v>
      </c>
      <c r="H23" s="40">
        <v>120000</v>
      </c>
      <c r="I23" s="40">
        <v>120000</v>
      </c>
      <c r="J23" s="40">
        <v>130000</v>
      </c>
      <c r="K23" s="29">
        <v>130000</v>
      </c>
      <c r="L23" s="40">
        <v>130000</v>
      </c>
      <c r="M23" s="40">
        <v>150000</v>
      </c>
      <c r="N23" s="40">
        <v>170000</v>
      </c>
      <c r="O23" s="139">
        <v>170000</v>
      </c>
      <c r="P23" s="76">
        <v>360000</v>
      </c>
      <c r="Q23" s="48"/>
    </row>
    <row r="24" spans="1:17" s="27" customFormat="1" ht="18" customHeight="1" hidden="1">
      <c r="A24" s="33" t="s">
        <v>5</v>
      </c>
      <c r="B24" s="61" t="s">
        <v>78</v>
      </c>
      <c r="C24" s="46">
        <v>101000000</v>
      </c>
      <c r="D24" s="29">
        <f t="shared" si="0"/>
        <v>0</v>
      </c>
      <c r="E24" s="29"/>
      <c r="F24" s="40"/>
      <c r="G24" s="40"/>
      <c r="H24" s="40"/>
      <c r="I24" s="40"/>
      <c r="J24" s="40"/>
      <c r="K24" s="29"/>
      <c r="L24" s="40"/>
      <c r="M24" s="40"/>
      <c r="N24" s="40"/>
      <c r="O24" s="139"/>
      <c r="P24" s="76"/>
      <c r="Q24" s="48"/>
    </row>
    <row r="25" spans="1:18" s="27" customFormat="1" ht="15.75" customHeight="1">
      <c r="A25" s="33" t="s">
        <v>5</v>
      </c>
      <c r="B25" s="61" t="s">
        <v>79</v>
      </c>
      <c r="C25" s="46">
        <v>101000000</v>
      </c>
      <c r="D25" s="29">
        <f t="shared" si="0"/>
        <v>60000</v>
      </c>
      <c r="E25" s="29"/>
      <c r="F25" s="40"/>
      <c r="G25" s="40"/>
      <c r="H25" s="40"/>
      <c r="I25" s="40"/>
      <c r="J25" s="40"/>
      <c r="K25" s="29"/>
      <c r="L25" s="40"/>
      <c r="M25" s="40"/>
      <c r="N25" s="40"/>
      <c r="O25" s="139"/>
      <c r="P25" s="76">
        <v>60000</v>
      </c>
      <c r="Q25" s="32"/>
      <c r="R25" s="3"/>
    </row>
    <row r="26" spans="1:17" s="27" customFormat="1" ht="18.75" customHeight="1">
      <c r="A26" s="33" t="s">
        <v>5</v>
      </c>
      <c r="B26" s="28" t="s">
        <v>58</v>
      </c>
      <c r="C26" s="46">
        <v>101000000</v>
      </c>
      <c r="D26" s="29">
        <f aca="true" t="shared" si="1" ref="D26:D43">SUM(E26:P26)</f>
        <v>10000</v>
      </c>
      <c r="E26" s="29"/>
      <c r="F26" s="40"/>
      <c r="G26" s="40">
        <v>10000</v>
      </c>
      <c r="H26" s="40"/>
      <c r="I26" s="40"/>
      <c r="J26" s="40"/>
      <c r="K26" s="29"/>
      <c r="L26" s="40"/>
      <c r="M26" s="40"/>
      <c r="N26" s="40"/>
      <c r="O26" s="139"/>
      <c r="P26" s="76"/>
      <c r="Q26" s="32"/>
    </row>
    <row r="27" spans="1:17" s="27" customFormat="1" ht="17.25" customHeight="1">
      <c r="A27" s="33" t="s">
        <v>5</v>
      </c>
      <c r="B27" s="28" t="s">
        <v>6</v>
      </c>
      <c r="C27" s="46">
        <v>101000000</v>
      </c>
      <c r="D27" s="29">
        <f t="shared" si="1"/>
        <v>700000</v>
      </c>
      <c r="E27" s="29"/>
      <c r="F27" s="40">
        <v>5000</v>
      </c>
      <c r="G27" s="40">
        <v>5000</v>
      </c>
      <c r="H27" s="40">
        <v>5000</v>
      </c>
      <c r="I27" s="40">
        <v>10000</v>
      </c>
      <c r="J27" s="40">
        <v>15000</v>
      </c>
      <c r="K27" s="29">
        <v>20000</v>
      </c>
      <c r="L27" s="40">
        <v>40000</v>
      </c>
      <c r="M27" s="40">
        <v>40000</v>
      </c>
      <c r="N27" s="40">
        <v>200000</v>
      </c>
      <c r="O27" s="139">
        <v>240000</v>
      </c>
      <c r="P27" s="76">
        <v>120000</v>
      </c>
      <c r="Q27" s="32"/>
    </row>
    <row r="28" spans="1:17" s="27" customFormat="1" ht="16.5" customHeight="1">
      <c r="A28" s="30" t="s">
        <v>5</v>
      </c>
      <c r="B28" s="28" t="s">
        <v>62</v>
      </c>
      <c r="C28" s="46">
        <v>101000000</v>
      </c>
      <c r="D28" s="29">
        <f t="shared" si="1"/>
        <v>360000</v>
      </c>
      <c r="E28" s="66"/>
      <c r="F28" s="40">
        <v>40000</v>
      </c>
      <c r="G28" s="40">
        <v>40000</v>
      </c>
      <c r="H28" s="40">
        <v>40000</v>
      </c>
      <c r="I28" s="40">
        <v>40000</v>
      </c>
      <c r="J28" s="40">
        <v>40000</v>
      </c>
      <c r="K28" s="29">
        <v>40000</v>
      </c>
      <c r="L28" s="40">
        <v>40000</v>
      </c>
      <c r="M28" s="40">
        <v>40000</v>
      </c>
      <c r="N28" s="40">
        <v>40000</v>
      </c>
      <c r="O28" s="139"/>
      <c r="P28" s="76"/>
      <c r="Q28" s="32"/>
    </row>
    <row r="29" spans="1:17" s="27" customFormat="1" ht="16.5" customHeight="1">
      <c r="A29" s="30" t="s">
        <v>5</v>
      </c>
      <c r="B29" s="28" t="s">
        <v>66</v>
      </c>
      <c r="C29" s="46">
        <v>101000000</v>
      </c>
      <c r="D29" s="29">
        <f t="shared" si="1"/>
        <v>2690000</v>
      </c>
      <c r="E29" s="29"/>
      <c r="F29" s="40">
        <v>10000</v>
      </c>
      <c r="G29" s="40">
        <v>20000</v>
      </c>
      <c r="H29" s="40">
        <v>20000</v>
      </c>
      <c r="I29" s="40">
        <v>20000</v>
      </c>
      <c r="J29" s="40">
        <v>20000</v>
      </c>
      <c r="K29" s="29">
        <v>20000</v>
      </c>
      <c r="L29" s="40">
        <v>30000</v>
      </c>
      <c r="M29" s="40">
        <v>50000</v>
      </c>
      <c r="N29" s="40">
        <v>150000</v>
      </c>
      <c r="O29" s="139">
        <v>1780000</v>
      </c>
      <c r="P29" s="76">
        <v>570000</v>
      </c>
      <c r="Q29" s="32"/>
    </row>
    <row r="30" spans="1:17" s="27" customFormat="1" ht="27" customHeight="1">
      <c r="A30" s="30" t="s">
        <v>61</v>
      </c>
      <c r="B30" s="28" t="s">
        <v>73</v>
      </c>
      <c r="C30" s="46">
        <v>101000000</v>
      </c>
      <c r="D30" s="29">
        <f aca="true" t="shared" si="2" ref="D30:D35">SUM(E30:P30)</f>
        <v>7200</v>
      </c>
      <c r="E30" s="29"/>
      <c r="F30" s="40"/>
      <c r="G30" s="40"/>
      <c r="H30" s="40"/>
      <c r="I30" s="67"/>
      <c r="J30" s="67"/>
      <c r="K30" s="29"/>
      <c r="L30" s="40"/>
      <c r="M30" s="40"/>
      <c r="N30" s="40"/>
      <c r="O30" s="139"/>
      <c r="P30" s="76">
        <v>7200</v>
      </c>
      <c r="Q30" s="32"/>
    </row>
    <row r="31" spans="1:17" s="27" customFormat="1" ht="27" customHeight="1" hidden="1">
      <c r="A31" s="30" t="s">
        <v>61</v>
      </c>
      <c r="B31" s="28" t="s">
        <v>76</v>
      </c>
      <c r="C31" s="46">
        <v>101000000</v>
      </c>
      <c r="D31" s="29">
        <f t="shared" si="2"/>
        <v>0</v>
      </c>
      <c r="E31" s="29"/>
      <c r="F31" s="40"/>
      <c r="G31" s="40"/>
      <c r="H31" s="40"/>
      <c r="I31" s="40"/>
      <c r="J31" s="40"/>
      <c r="K31" s="29"/>
      <c r="L31" s="40"/>
      <c r="M31" s="40"/>
      <c r="N31" s="40"/>
      <c r="O31" s="139"/>
      <c r="P31" s="76"/>
      <c r="Q31" s="32"/>
    </row>
    <row r="32" spans="1:17" s="27" customFormat="1" ht="27" customHeight="1" hidden="1">
      <c r="A32" s="30" t="s">
        <v>61</v>
      </c>
      <c r="B32" s="28" t="s">
        <v>91</v>
      </c>
      <c r="C32" s="46">
        <v>101000000</v>
      </c>
      <c r="D32" s="29">
        <f t="shared" si="2"/>
        <v>0</v>
      </c>
      <c r="E32" s="29"/>
      <c r="F32" s="40"/>
      <c r="G32" s="40"/>
      <c r="H32" s="40"/>
      <c r="I32" s="40"/>
      <c r="J32" s="40"/>
      <c r="K32" s="29"/>
      <c r="L32" s="40"/>
      <c r="M32" s="40"/>
      <c r="N32" s="40"/>
      <c r="O32" s="139"/>
      <c r="P32" s="76"/>
      <c r="Q32" s="32"/>
    </row>
    <row r="33" spans="1:17" s="27" customFormat="1" ht="27" customHeight="1">
      <c r="A33" s="30" t="s">
        <v>61</v>
      </c>
      <c r="B33" s="28" t="s">
        <v>80</v>
      </c>
      <c r="C33" s="46">
        <v>101000000</v>
      </c>
      <c r="D33" s="29">
        <f t="shared" si="2"/>
        <v>4000</v>
      </c>
      <c r="E33" s="29"/>
      <c r="F33" s="40"/>
      <c r="G33" s="40"/>
      <c r="H33" s="40"/>
      <c r="I33" s="40"/>
      <c r="J33" s="40"/>
      <c r="K33" s="29"/>
      <c r="L33" s="40"/>
      <c r="M33" s="40"/>
      <c r="N33" s="40"/>
      <c r="O33" s="139"/>
      <c r="P33" s="76">
        <v>4000</v>
      </c>
      <c r="Q33" s="32"/>
    </row>
    <row r="34" spans="1:17" s="27" customFormat="1" ht="27" customHeight="1" hidden="1">
      <c r="A34" s="30" t="s">
        <v>61</v>
      </c>
      <c r="B34" s="28" t="s">
        <v>92</v>
      </c>
      <c r="C34" s="46">
        <v>101000000</v>
      </c>
      <c r="D34" s="29">
        <f t="shared" si="2"/>
        <v>0</v>
      </c>
      <c r="E34" s="29"/>
      <c r="F34" s="40"/>
      <c r="G34" s="40"/>
      <c r="H34" s="40"/>
      <c r="I34" s="40"/>
      <c r="J34" s="40"/>
      <c r="K34" s="29"/>
      <c r="L34" s="40"/>
      <c r="M34" s="40"/>
      <c r="N34" s="40"/>
      <c r="O34" s="139"/>
      <c r="P34" s="76"/>
      <c r="Q34" s="32"/>
    </row>
    <row r="35" spans="1:17" s="27" customFormat="1" ht="27" customHeight="1">
      <c r="A35" s="30" t="s">
        <v>61</v>
      </c>
      <c r="B35" s="28" t="s">
        <v>89</v>
      </c>
      <c r="C35" s="46">
        <v>101000000</v>
      </c>
      <c r="D35" s="29">
        <f t="shared" si="2"/>
        <v>1300000</v>
      </c>
      <c r="E35" s="29"/>
      <c r="F35" s="40"/>
      <c r="G35" s="40"/>
      <c r="H35" s="40"/>
      <c r="I35" s="40">
        <v>400000</v>
      </c>
      <c r="J35" s="40">
        <v>900000</v>
      </c>
      <c r="K35" s="29"/>
      <c r="L35" s="40"/>
      <c r="M35" s="40"/>
      <c r="N35" s="40"/>
      <c r="O35" s="139"/>
      <c r="P35" s="76"/>
      <c r="Q35" s="32"/>
    </row>
    <row r="36" spans="1:17" s="27" customFormat="1" ht="27" customHeight="1">
      <c r="A36" s="30" t="s">
        <v>61</v>
      </c>
      <c r="B36" s="28" t="s">
        <v>103</v>
      </c>
      <c r="C36" s="46">
        <v>101000000</v>
      </c>
      <c r="D36" s="29">
        <f t="shared" si="1"/>
        <v>85300</v>
      </c>
      <c r="E36" s="29"/>
      <c r="F36" s="40"/>
      <c r="G36" s="40"/>
      <c r="H36" s="40"/>
      <c r="I36" s="40"/>
      <c r="J36" s="40">
        <v>85300</v>
      </c>
      <c r="K36" s="29"/>
      <c r="L36" s="40"/>
      <c r="M36" s="40"/>
      <c r="N36" s="40"/>
      <c r="O36" s="139"/>
      <c r="P36" s="76"/>
      <c r="Q36" s="32"/>
    </row>
    <row r="37" spans="1:17" s="27" customFormat="1" ht="27.75" customHeight="1">
      <c r="A37" s="30" t="s">
        <v>61</v>
      </c>
      <c r="B37" s="28" t="s">
        <v>69</v>
      </c>
      <c r="C37" s="46">
        <v>101000000</v>
      </c>
      <c r="D37" s="29">
        <f>SUM(E37:P37)</f>
        <v>3847600</v>
      </c>
      <c r="E37" s="29">
        <v>961900</v>
      </c>
      <c r="F37" s="29">
        <v>1923900</v>
      </c>
      <c r="G37" s="40"/>
      <c r="H37" s="40">
        <v>961800</v>
      </c>
      <c r="I37" s="40"/>
      <c r="J37" s="40"/>
      <c r="K37" s="29"/>
      <c r="L37" s="40"/>
      <c r="M37" s="40"/>
      <c r="N37" s="40"/>
      <c r="O37" s="139"/>
      <c r="P37" s="76"/>
      <c r="Q37" s="32"/>
    </row>
    <row r="38" spans="1:17" s="27" customFormat="1" ht="27.75" customHeight="1">
      <c r="A38" s="30" t="s">
        <v>61</v>
      </c>
      <c r="B38" s="28" t="s">
        <v>74</v>
      </c>
      <c r="C38" s="46">
        <v>101000000</v>
      </c>
      <c r="D38" s="29">
        <f t="shared" si="1"/>
        <v>489000</v>
      </c>
      <c r="E38" s="29">
        <v>122250</v>
      </c>
      <c r="F38" s="29"/>
      <c r="G38" s="40"/>
      <c r="H38" s="40">
        <v>122250</v>
      </c>
      <c r="I38" s="40"/>
      <c r="J38" s="40"/>
      <c r="K38" s="29">
        <v>122250</v>
      </c>
      <c r="L38" s="40"/>
      <c r="M38" s="40"/>
      <c r="N38" s="40">
        <v>122250</v>
      </c>
      <c r="O38" s="139"/>
      <c r="P38" s="76"/>
      <c r="Q38" s="32"/>
    </row>
    <row r="39" spans="1:17" s="27" customFormat="1" ht="27.75" customHeight="1" hidden="1">
      <c r="A39" s="30" t="s">
        <v>61</v>
      </c>
      <c r="B39" s="28" t="s">
        <v>81</v>
      </c>
      <c r="C39" s="46">
        <v>120002465</v>
      </c>
      <c r="D39" s="29">
        <f t="shared" si="1"/>
        <v>0</v>
      </c>
      <c r="E39" s="29"/>
      <c r="F39" s="40"/>
      <c r="G39" s="40"/>
      <c r="H39" s="40"/>
      <c r="I39" s="40"/>
      <c r="J39" s="40"/>
      <c r="K39" s="29"/>
      <c r="L39" s="40"/>
      <c r="M39" s="40"/>
      <c r="N39" s="40"/>
      <c r="O39" s="140"/>
      <c r="P39" s="77"/>
      <c r="Q39" s="32"/>
    </row>
    <row r="40" spans="1:17" s="27" customFormat="1" ht="27.75" customHeight="1">
      <c r="A40" s="30" t="s">
        <v>61</v>
      </c>
      <c r="B40" s="28" t="s">
        <v>97</v>
      </c>
      <c r="C40" s="46" t="s">
        <v>102</v>
      </c>
      <c r="D40" s="29">
        <f t="shared" si="1"/>
        <v>293500</v>
      </c>
      <c r="E40" s="29"/>
      <c r="F40" s="40"/>
      <c r="G40" s="40">
        <v>293500</v>
      </c>
      <c r="H40" s="40"/>
      <c r="I40" s="122"/>
      <c r="J40" s="40"/>
      <c r="K40" s="29"/>
      <c r="L40" s="40"/>
      <c r="M40" s="40"/>
      <c r="N40" s="40"/>
      <c r="O40" s="140"/>
      <c r="P40" s="70"/>
      <c r="Q40" s="32"/>
    </row>
    <row r="41" spans="1:17" s="27" customFormat="1" ht="27.75" customHeight="1" hidden="1">
      <c r="A41" s="30" t="s">
        <v>61</v>
      </c>
      <c r="B41" s="28" t="s">
        <v>85</v>
      </c>
      <c r="C41" s="46" t="s">
        <v>93</v>
      </c>
      <c r="D41" s="29">
        <f t="shared" si="1"/>
        <v>0</v>
      </c>
      <c r="E41" s="29"/>
      <c r="F41" s="40"/>
      <c r="G41" s="40"/>
      <c r="H41" s="40"/>
      <c r="I41" s="122"/>
      <c r="J41" s="40"/>
      <c r="K41" s="29"/>
      <c r="L41" s="40"/>
      <c r="M41" s="40"/>
      <c r="N41" s="40"/>
      <c r="O41" s="140"/>
      <c r="P41" s="70"/>
      <c r="Q41" s="32"/>
    </row>
    <row r="42" spans="1:17" s="27" customFormat="1" ht="28.5" customHeight="1" hidden="1">
      <c r="A42" s="30" t="s">
        <v>61</v>
      </c>
      <c r="B42" s="28" t="s">
        <v>94</v>
      </c>
      <c r="C42" s="46">
        <v>122002429</v>
      </c>
      <c r="D42" s="29">
        <f>SUM(E42:P42)</f>
        <v>0</v>
      </c>
      <c r="E42" s="34"/>
      <c r="F42" s="40"/>
      <c r="G42" s="40"/>
      <c r="H42" s="40"/>
      <c r="I42" s="40"/>
      <c r="J42" s="40"/>
      <c r="K42" s="29"/>
      <c r="L42" s="85"/>
      <c r="M42" s="85"/>
      <c r="N42" s="85"/>
      <c r="O42" s="141"/>
      <c r="P42" s="83"/>
      <c r="Q42" s="63"/>
    </row>
    <row r="43" spans="1:17" s="27" customFormat="1" ht="28.5" customHeight="1">
      <c r="A43" s="30" t="s">
        <v>61</v>
      </c>
      <c r="B43" s="28" t="s">
        <v>70</v>
      </c>
      <c r="C43" s="46">
        <v>123003034</v>
      </c>
      <c r="D43" s="29">
        <f t="shared" si="1"/>
        <v>3800</v>
      </c>
      <c r="E43" s="34"/>
      <c r="F43" s="40">
        <v>3800</v>
      </c>
      <c r="G43" s="40"/>
      <c r="H43" s="40"/>
      <c r="I43" s="40"/>
      <c r="J43" s="40"/>
      <c r="K43" s="29"/>
      <c r="L43" s="40"/>
      <c r="M43" s="40"/>
      <c r="N43" s="40"/>
      <c r="O43" s="142"/>
      <c r="P43" s="70"/>
      <c r="Q43" s="63"/>
    </row>
    <row r="44" spans="1:17" s="27" customFormat="1" ht="28.5" customHeight="1">
      <c r="A44" s="30" t="s">
        <v>61</v>
      </c>
      <c r="B44" s="28" t="s">
        <v>71</v>
      </c>
      <c r="C44" s="46" t="s">
        <v>98</v>
      </c>
      <c r="D44" s="29">
        <f>SUM(E44:P44)</f>
        <v>296600</v>
      </c>
      <c r="E44" s="62">
        <v>74100</v>
      </c>
      <c r="F44" s="62"/>
      <c r="G44" s="86"/>
      <c r="H44" s="86">
        <v>74100</v>
      </c>
      <c r="I44" s="86"/>
      <c r="J44" s="86"/>
      <c r="K44" s="62">
        <v>74100</v>
      </c>
      <c r="L44" s="86"/>
      <c r="M44" s="86"/>
      <c r="N44" s="86">
        <v>74300</v>
      </c>
      <c r="O44" s="140"/>
      <c r="P44" s="78"/>
      <c r="Q44" s="63"/>
    </row>
    <row r="45" spans="1:17" s="27" customFormat="1" ht="28.5" customHeight="1">
      <c r="A45" s="30" t="s">
        <v>61</v>
      </c>
      <c r="B45" s="28" t="s">
        <v>82</v>
      </c>
      <c r="C45" s="46">
        <v>101000000</v>
      </c>
      <c r="D45" s="29">
        <f>SUM(E45:P45)</f>
        <v>595200</v>
      </c>
      <c r="E45" s="123"/>
      <c r="F45" s="124"/>
      <c r="G45" s="124"/>
      <c r="H45" s="124"/>
      <c r="I45" s="124"/>
      <c r="J45" s="124"/>
      <c r="K45" s="123"/>
      <c r="L45" s="83"/>
      <c r="M45" s="124"/>
      <c r="N45" s="83">
        <v>595200</v>
      </c>
      <c r="O45" s="142"/>
      <c r="P45" s="70"/>
      <c r="Q45" s="63"/>
    </row>
    <row r="46" spans="1:17" s="27" customFormat="1" ht="27" customHeight="1" hidden="1">
      <c r="A46" s="30" t="s">
        <v>61</v>
      </c>
      <c r="B46" s="28" t="s">
        <v>87</v>
      </c>
      <c r="C46" s="46">
        <v>101000000</v>
      </c>
      <c r="D46" s="29">
        <f>SUM(E46:P46)</f>
        <v>0</v>
      </c>
      <c r="E46" s="125"/>
      <c r="F46" s="122"/>
      <c r="G46" s="122"/>
      <c r="H46" s="122"/>
      <c r="I46" s="122"/>
      <c r="J46" s="122"/>
      <c r="K46" s="125"/>
      <c r="L46" s="122"/>
      <c r="M46" s="122"/>
      <c r="N46" s="122"/>
      <c r="O46" s="143"/>
      <c r="P46" s="79"/>
      <c r="Q46" s="63"/>
    </row>
    <row r="47" spans="1:17" s="27" customFormat="1" ht="75" customHeight="1">
      <c r="A47" s="30" t="s">
        <v>56</v>
      </c>
      <c r="B47" s="31" t="s">
        <v>54</v>
      </c>
      <c r="C47" s="47"/>
      <c r="D47" s="58">
        <f>SUM(D20:D46)</f>
        <v>14311000</v>
      </c>
      <c r="E47" s="58">
        <f aca="true" t="shared" si="3" ref="E47:P47">SUM(E20:E46)</f>
        <v>1303550</v>
      </c>
      <c r="F47" s="41">
        <f t="shared" si="3"/>
        <v>2082700</v>
      </c>
      <c r="G47" s="41">
        <f>SUM(G20:G46)</f>
        <v>757500</v>
      </c>
      <c r="H47" s="41">
        <f t="shared" si="3"/>
        <v>1343150</v>
      </c>
      <c r="I47" s="41">
        <f t="shared" si="3"/>
        <v>902000</v>
      </c>
      <c r="J47" s="41">
        <f t="shared" si="3"/>
        <v>1340400</v>
      </c>
      <c r="K47" s="58">
        <f t="shared" si="3"/>
        <v>566750</v>
      </c>
      <c r="L47" s="41">
        <f t="shared" si="3"/>
        <v>412400</v>
      </c>
      <c r="M47" s="41">
        <f t="shared" si="3"/>
        <v>458500</v>
      </c>
      <c r="N47" s="41">
        <f t="shared" si="3"/>
        <v>1516450</v>
      </c>
      <c r="O47" s="144">
        <f t="shared" si="3"/>
        <v>2350100</v>
      </c>
      <c r="P47" s="84">
        <f t="shared" si="3"/>
        <v>1277500</v>
      </c>
      <c r="Q47" s="63"/>
    </row>
    <row r="48" spans="1:17" ht="15.75" customHeight="1">
      <c r="A48" s="18"/>
      <c r="B48" s="11"/>
      <c r="C48" s="12"/>
      <c r="D48" s="13" t="s">
        <v>25</v>
      </c>
      <c r="E48" s="13"/>
      <c r="F48" s="41"/>
      <c r="G48" s="41"/>
      <c r="H48" s="41"/>
      <c r="I48" s="41"/>
      <c r="J48" s="41"/>
      <c r="K48" s="58"/>
      <c r="L48" s="41"/>
      <c r="M48" s="41"/>
      <c r="N48" s="41"/>
      <c r="O48" s="145"/>
      <c r="P48" s="80"/>
      <c r="Q48" s="45"/>
    </row>
    <row r="49" spans="1:17" ht="16.5" customHeight="1">
      <c r="A49" s="158" t="s">
        <v>7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60"/>
      <c r="Q49" s="45"/>
    </row>
    <row r="50" spans="1:17" ht="36.75" customHeight="1">
      <c r="A50" s="30" t="s">
        <v>61</v>
      </c>
      <c r="B50" s="12" t="s">
        <v>84</v>
      </c>
      <c r="C50" s="12">
        <v>101000000</v>
      </c>
      <c r="D50" s="14">
        <f>P50</f>
        <v>1080000</v>
      </c>
      <c r="E50" s="12"/>
      <c r="F50" s="64"/>
      <c r="G50" s="64"/>
      <c r="H50" s="64"/>
      <c r="I50" s="64"/>
      <c r="J50" s="64"/>
      <c r="K50" s="65"/>
      <c r="L50" s="64"/>
      <c r="M50" s="64"/>
      <c r="N50" s="64"/>
      <c r="O50" s="146"/>
      <c r="P50" s="81">
        <v>1080000</v>
      </c>
      <c r="Q50" s="45"/>
    </row>
    <row r="51" spans="1:17" ht="41.25">
      <c r="A51" s="19" t="s">
        <v>8</v>
      </c>
      <c r="B51" s="11" t="s">
        <v>54</v>
      </c>
      <c r="C51" s="68"/>
      <c r="D51" s="14"/>
      <c r="E51" s="12"/>
      <c r="F51" s="64"/>
      <c r="G51" s="64"/>
      <c r="H51" s="64"/>
      <c r="I51" s="64"/>
      <c r="J51" s="64"/>
      <c r="K51" s="103"/>
      <c r="L51" s="64"/>
      <c r="M51" s="64"/>
      <c r="N51" s="64"/>
      <c r="O51" s="146"/>
      <c r="P51" s="81"/>
      <c r="Q51" s="45"/>
    </row>
    <row r="52" spans="1:16" ht="27">
      <c r="A52" s="18" t="s">
        <v>61</v>
      </c>
      <c r="B52" s="111" t="s">
        <v>90</v>
      </c>
      <c r="C52" s="46">
        <v>101000000</v>
      </c>
      <c r="D52" s="7">
        <v>1080000</v>
      </c>
      <c r="E52" s="5"/>
      <c r="F52" s="38"/>
      <c r="G52" s="38"/>
      <c r="H52" s="38"/>
      <c r="I52" s="38"/>
      <c r="J52" s="38"/>
      <c r="K52" s="56"/>
      <c r="L52" s="38"/>
      <c r="M52" s="38"/>
      <c r="N52" s="38"/>
      <c r="O52" s="137"/>
      <c r="P52" s="88">
        <v>1080000</v>
      </c>
    </row>
    <row r="53" spans="1:16" ht="78" customHeight="1">
      <c r="A53" s="19" t="s">
        <v>30</v>
      </c>
      <c r="B53" s="11" t="s">
        <v>54</v>
      </c>
      <c r="C53" s="12"/>
      <c r="D53" s="58">
        <f>E53+F53+G53+H53+I53+J53+K53+L53+M53+N53+O53+P53</f>
        <v>15391000</v>
      </c>
      <c r="E53" s="13">
        <f aca="true" t="shared" si="4" ref="E53:O53">E47</f>
        <v>1303550</v>
      </c>
      <c r="F53" s="41">
        <f t="shared" si="4"/>
        <v>2082700</v>
      </c>
      <c r="G53" s="41">
        <f t="shared" si="4"/>
        <v>757500</v>
      </c>
      <c r="H53" s="41">
        <f t="shared" si="4"/>
        <v>1343150</v>
      </c>
      <c r="I53" s="41">
        <f t="shared" si="4"/>
        <v>902000</v>
      </c>
      <c r="J53" s="41">
        <f t="shared" si="4"/>
        <v>1340400</v>
      </c>
      <c r="K53" s="58">
        <f>K47+K52</f>
        <v>566750</v>
      </c>
      <c r="L53" s="41">
        <f t="shared" si="4"/>
        <v>412400</v>
      </c>
      <c r="M53" s="41">
        <f t="shared" si="4"/>
        <v>458500</v>
      </c>
      <c r="N53" s="41">
        <f t="shared" si="4"/>
        <v>1516450</v>
      </c>
      <c r="O53" s="144">
        <f t="shared" si="4"/>
        <v>2350100</v>
      </c>
      <c r="P53" s="126">
        <f>P47+P50</f>
        <v>2357500</v>
      </c>
    </row>
    <row r="54" spans="1:16" ht="16.5" customHeight="1">
      <c r="A54" s="18"/>
      <c r="B54" s="11"/>
      <c r="C54" s="5"/>
      <c r="D54" s="5"/>
      <c r="E54" s="5"/>
      <c r="F54" s="38"/>
      <c r="G54" s="38"/>
      <c r="H54" s="38"/>
      <c r="I54" s="38"/>
      <c r="J54" s="38"/>
      <c r="K54" s="56"/>
      <c r="L54" s="38"/>
      <c r="M54" s="38"/>
      <c r="N54" s="38"/>
      <c r="O54" s="137"/>
      <c r="P54" s="74"/>
    </row>
    <row r="55" spans="1:16" ht="18" customHeight="1">
      <c r="A55" s="158" t="s">
        <v>31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60"/>
    </row>
    <row r="56" spans="1:16" ht="16.5" customHeight="1">
      <c r="A56" s="171" t="s">
        <v>9</v>
      </c>
      <c r="B56" s="172"/>
      <c r="C56" s="172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60"/>
    </row>
    <row r="57" spans="1:16" ht="26.25" customHeight="1">
      <c r="A57" s="18" t="s">
        <v>61</v>
      </c>
      <c r="B57" s="8" t="s">
        <v>10</v>
      </c>
      <c r="C57" s="46">
        <v>101000000</v>
      </c>
      <c r="D57" s="104">
        <f>SUM(E57:P57)</f>
        <v>772900</v>
      </c>
      <c r="E57" s="95">
        <v>60009.67</v>
      </c>
      <c r="F57" s="95">
        <v>46090.38</v>
      </c>
      <c r="G57" s="96">
        <v>74000</v>
      </c>
      <c r="H57" s="96">
        <v>63700</v>
      </c>
      <c r="I57" s="96">
        <v>109300</v>
      </c>
      <c r="J57" s="96">
        <v>51000</v>
      </c>
      <c r="K57" s="97">
        <v>123200</v>
      </c>
      <c r="L57" s="96">
        <v>8300</v>
      </c>
      <c r="M57" s="96">
        <v>52000</v>
      </c>
      <c r="N57" s="96">
        <v>85000</v>
      </c>
      <c r="O57" s="147">
        <v>36809.62</v>
      </c>
      <c r="P57" s="96">
        <v>63490.33</v>
      </c>
    </row>
    <row r="58" spans="1:18" ht="26.25" customHeight="1">
      <c r="A58" s="18" t="s">
        <v>61</v>
      </c>
      <c r="B58" s="8" t="s">
        <v>11</v>
      </c>
      <c r="C58" s="46">
        <v>101000000</v>
      </c>
      <c r="D58" s="104">
        <f aca="true" t="shared" si="5" ref="D58:D83">SUM(E58:P58)</f>
        <v>3076500</v>
      </c>
      <c r="E58" s="95">
        <v>198828.44</v>
      </c>
      <c r="F58" s="95">
        <v>178752.89</v>
      </c>
      <c r="G58" s="96">
        <v>287100</v>
      </c>
      <c r="H58" s="96">
        <v>301000</v>
      </c>
      <c r="I58" s="96">
        <v>236000</v>
      </c>
      <c r="J58" s="96">
        <v>241000</v>
      </c>
      <c r="K58" s="97">
        <v>306600</v>
      </c>
      <c r="L58" s="96">
        <v>222800</v>
      </c>
      <c r="M58" s="96">
        <v>169000</v>
      </c>
      <c r="N58" s="96">
        <v>223000</v>
      </c>
      <c r="O58" s="147">
        <v>406947.11</v>
      </c>
      <c r="P58" s="96">
        <v>305471.56</v>
      </c>
      <c r="Q58" s="17"/>
      <c r="R58" s="2"/>
    </row>
    <row r="59" spans="1:18" ht="27.75" customHeight="1">
      <c r="A59" s="18" t="s">
        <v>61</v>
      </c>
      <c r="B59" s="10" t="s">
        <v>11</v>
      </c>
      <c r="C59" s="46">
        <v>123003034</v>
      </c>
      <c r="D59" s="104">
        <f t="shared" si="5"/>
        <v>3800</v>
      </c>
      <c r="E59" s="95"/>
      <c r="F59" s="96"/>
      <c r="G59" s="96">
        <v>3800</v>
      </c>
      <c r="H59" s="96"/>
      <c r="I59" s="96"/>
      <c r="J59" s="96"/>
      <c r="K59" s="97"/>
      <c r="L59" s="96"/>
      <c r="M59" s="96"/>
      <c r="N59" s="96"/>
      <c r="O59" s="147"/>
      <c r="P59" s="98"/>
      <c r="Q59" s="3"/>
      <c r="R59" s="3"/>
    </row>
    <row r="60" spans="1:18" ht="27" customHeight="1">
      <c r="A60" s="18" t="s">
        <v>61</v>
      </c>
      <c r="B60" s="10" t="s">
        <v>59</v>
      </c>
      <c r="C60" s="46">
        <v>101000000</v>
      </c>
      <c r="D60" s="104">
        <f t="shared" si="5"/>
        <v>124600</v>
      </c>
      <c r="E60" s="95">
        <v>46700</v>
      </c>
      <c r="F60" s="96"/>
      <c r="G60" s="96"/>
      <c r="H60" s="96">
        <v>15600</v>
      </c>
      <c r="I60" s="96"/>
      <c r="J60" s="96"/>
      <c r="K60" s="97">
        <v>46700</v>
      </c>
      <c r="L60" s="96"/>
      <c r="M60" s="96"/>
      <c r="N60" s="96">
        <v>15600</v>
      </c>
      <c r="O60" s="147"/>
      <c r="P60" s="98"/>
      <c r="Q60" s="3"/>
      <c r="R60" s="3"/>
    </row>
    <row r="61" spans="1:18" ht="27" customHeight="1" hidden="1">
      <c r="A61" s="18" t="s">
        <v>61</v>
      </c>
      <c r="B61" s="10" t="s">
        <v>72</v>
      </c>
      <c r="C61" s="46">
        <v>101000000</v>
      </c>
      <c r="D61" s="104">
        <f t="shared" si="5"/>
        <v>0</v>
      </c>
      <c r="E61" s="95"/>
      <c r="F61" s="96"/>
      <c r="G61" s="96"/>
      <c r="H61" s="96"/>
      <c r="I61" s="96"/>
      <c r="J61" s="96"/>
      <c r="K61" s="97"/>
      <c r="L61" s="96"/>
      <c r="M61" s="96"/>
      <c r="N61" s="96"/>
      <c r="O61" s="147"/>
      <c r="P61" s="98"/>
      <c r="Q61" s="3"/>
      <c r="R61" s="3"/>
    </row>
    <row r="62" spans="1:18" ht="28.5" customHeight="1">
      <c r="A62" s="18" t="s">
        <v>61</v>
      </c>
      <c r="B62" s="10" t="s">
        <v>27</v>
      </c>
      <c r="C62" s="46">
        <v>101000000</v>
      </c>
      <c r="D62" s="104">
        <f t="shared" si="5"/>
        <v>10000</v>
      </c>
      <c r="E62" s="95"/>
      <c r="F62" s="96"/>
      <c r="G62" s="96"/>
      <c r="H62" s="96"/>
      <c r="I62" s="96"/>
      <c r="J62" s="96"/>
      <c r="K62" s="97"/>
      <c r="L62" s="96"/>
      <c r="M62" s="96"/>
      <c r="N62" s="96"/>
      <c r="O62" s="147"/>
      <c r="P62" s="98">
        <v>10000</v>
      </c>
      <c r="Q62" s="3"/>
      <c r="R62" s="3"/>
    </row>
    <row r="63" spans="1:16" ht="26.25" customHeight="1">
      <c r="A63" s="18" t="s">
        <v>61</v>
      </c>
      <c r="B63" s="10" t="s">
        <v>26</v>
      </c>
      <c r="C63" s="46">
        <v>101000000</v>
      </c>
      <c r="D63" s="104">
        <f t="shared" si="5"/>
        <v>1454500</v>
      </c>
      <c r="E63" s="95">
        <v>74520.62</v>
      </c>
      <c r="F63" s="95">
        <v>69999.81</v>
      </c>
      <c r="G63" s="96">
        <v>168100</v>
      </c>
      <c r="H63" s="96">
        <v>125000</v>
      </c>
      <c r="I63" s="96">
        <v>155000</v>
      </c>
      <c r="J63" s="96">
        <v>125000</v>
      </c>
      <c r="K63" s="97">
        <v>100000</v>
      </c>
      <c r="L63" s="96">
        <v>86000</v>
      </c>
      <c r="M63" s="96">
        <v>95500</v>
      </c>
      <c r="N63" s="96">
        <v>98000</v>
      </c>
      <c r="O63" s="147">
        <v>119000.19</v>
      </c>
      <c r="P63" s="96">
        <v>238379.38</v>
      </c>
    </row>
    <row r="64" spans="1:16" ht="28.5" customHeight="1">
      <c r="A64" s="18" t="s">
        <v>61</v>
      </c>
      <c r="B64" s="5" t="s">
        <v>17</v>
      </c>
      <c r="C64" s="94" t="s">
        <v>98</v>
      </c>
      <c r="D64" s="104">
        <f t="shared" si="5"/>
        <v>296600</v>
      </c>
      <c r="E64" s="92">
        <v>74100</v>
      </c>
      <c r="F64" s="92"/>
      <c r="G64" s="93"/>
      <c r="H64" s="93">
        <v>74100</v>
      </c>
      <c r="I64" s="93"/>
      <c r="J64" s="93"/>
      <c r="K64" s="92">
        <v>74100</v>
      </c>
      <c r="L64" s="93"/>
      <c r="M64" s="93"/>
      <c r="N64" s="93">
        <v>74300</v>
      </c>
      <c r="O64" s="148"/>
      <c r="P64" s="83"/>
    </row>
    <row r="65" spans="1:16" ht="24.75" customHeight="1" hidden="1">
      <c r="A65" s="18" t="s">
        <v>61</v>
      </c>
      <c r="B65" s="10" t="s">
        <v>12</v>
      </c>
      <c r="C65" s="46">
        <v>101000000</v>
      </c>
      <c r="D65" s="104">
        <f t="shared" si="5"/>
        <v>0</v>
      </c>
      <c r="E65" s="95"/>
      <c r="F65" s="96"/>
      <c r="G65" s="96"/>
      <c r="H65" s="96"/>
      <c r="I65" s="96"/>
      <c r="J65" s="96"/>
      <c r="K65" s="97"/>
      <c r="L65" s="96"/>
      <c r="M65" s="96"/>
      <c r="N65" s="96"/>
      <c r="O65" s="147"/>
      <c r="P65" s="98"/>
    </row>
    <row r="66" spans="1:16" ht="26.25" customHeight="1">
      <c r="A66" s="18" t="s">
        <v>61</v>
      </c>
      <c r="B66" s="10" t="s">
        <v>24</v>
      </c>
      <c r="C66" s="46">
        <v>101000000</v>
      </c>
      <c r="D66" s="104">
        <f t="shared" si="5"/>
        <v>9100</v>
      </c>
      <c r="E66" s="95"/>
      <c r="F66" s="96"/>
      <c r="G66" s="96"/>
      <c r="H66" s="96">
        <v>5500</v>
      </c>
      <c r="I66" s="96">
        <v>3600</v>
      </c>
      <c r="J66" s="96"/>
      <c r="K66" s="97"/>
      <c r="L66" s="96"/>
      <c r="M66" s="96"/>
      <c r="N66" s="96"/>
      <c r="O66" s="147"/>
      <c r="P66" s="98"/>
    </row>
    <row r="67" spans="1:16" ht="27.75" customHeight="1">
      <c r="A67" s="18" t="s">
        <v>61</v>
      </c>
      <c r="B67" s="10" t="s">
        <v>23</v>
      </c>
      <c r="C67" s="46">
        <v>101000000</v>
      </c>
      <c r="D67" s="104">
        <f t="shared" si="5"/>
        <v>1700</v>
      </c>
      <c r="E67" s="95"/>
      <c r="F67" s="96"/>
      <c r="G67" s="96"/>
      <c r="H67" s="96"/>
      <c r="I67" s="96">
        <v>1700</v>
      </c>
      <c r="J67" s="96"/>
      <c r="K67" s="97"/>
      <c r="L67" s="96"/>
      <c r="M67" s="96"/>
      <c r="N67" s="96"/>
      <c r="O67" s="147"/>
      <c r="P67" s="98"/>
    </row>
    <row r="68" spans="1:16" ht="27.75" customHeight="1" hidden="1">
      <c r="A68" s="18" t="s">
        <v>61</v>
      </c>
      <c r="B68" s="10" t="s">
        <v>21</v>
      </c>
      <c r="C68" s="46">
        <v>190002069</v>
      </c>
      <c r="D68" s="104">
        <f t="shared" si="5"/>
        <v>0</v>
      </c>
      <c r="E68" s="95"/>
      <c r="F68" s="96"/>
      <c r="G68" s="96"/>
      <c r="H68" s="96"/>
      <c r="I68" s="96"/>
      <c r="J68" s="96"/>
      <c r="K68" s="97"/>
      <c r="L68" s="96"/>
      <c r="M68" s="96"/>
      <c r="N68" s="96"/>
      <c r="O68" s="147"/>
      <c r="P68" s="98"/>
    </row>
    <row r="69" spans="1:16" ht="27" customHeight="1">
      <c r="A69" s="18" t="s">
        <v>61</v>
      </c>
      <c r="B69" s="10" t="s">
        <v>21</v>
      </c>
      <c r="C69" s="46">
        <v>101000000</v>
      </c>
      <c r="D69" s="104">
        <f t="shared" si="5"/>
        <v>2102800</v>
      </c>
      <c r="E69" s="95">
        <v>4389.61</v>
      </c>
      <c r="F69" s="95">
        <v>43189.07</v>
      </c>
      <c r="G69" s="96">
        <v>240000</v>
      </c>
      <c r="H69" s="96">
        <v>20000</v>
      </c>
      <c r="I69" s="96">
        <v>220100</v>
      </c>
      <c r="J69" s="96">
        <v>86743</v>
      </c>
      <c r="K69" s="97">
        <v>9300</v>
      </c>
      <c r="L69" s="96">
        <v>0</v>
      </c>
      <c r="M69" s="96">
        <v>577000</v>
      </c>
      <c r="N69" s="96">
        <v>39900</v>
      </c>
      <c r="O69" s="147">
        <v>20000</v>
      </c>
      <c r="P69" s="98">
        <v>842178.32</v>
      </c>
    </row>
    <row r="70" spans="1:16" ht="27.75" customHeight="1">
      <c r="A70" s="18" t="s">
        <v>61</v>
      </c>
      <c r="B70" s="10" t="s">
        <v>13</v>
      </c>
      <c r="C70" s="46">
        <v>101000000</v>
      </c>
      <c r="D70" s="104">
        <f t="shared" si="5"/>
        <v>1900</v>
      </c>
      <c r="E70" s="95"/>
      <c r="F70" s="96"/>
      <c r="G70" s="96"/>
      <c r="H70" s="96"/>
      <c r="I70" s="96">
        <v>1900</v>
      </c>
      <c r="J70" s="96"/>
      <c r="K70" s="97"/>
      <c r="L70" s="99"/>
      <c r="M70" s="96"/>
      <c r="N70" s="96"/>
      <c r="O70" s="147"/>
      <c r="P70" s="98"/>
    </row>
    <row r="71" spans="1:17" ht="27.75" customHeight="1">
      <c r="A71" s="18" t="s">
        <v>61</v>
      </c>
      <c r="B71" s="10" t="s">
        <v>20</v>
      </c>
      <c r="C71" s="46">
        <v>101000000</v>
      </c>
      <c r="D71" s="104">
        <f t="shared" si="5"/>
        <v>1057500</v>
      </c>
      <c r="E71" s="95"/>
      <c r="F71" s="96"/>
      <c r="G71" s="96">
        <v>44500</v>
      </c>
      <c r="H71" s="96">
        <v>418500</v>
      </c>
      <c r="I71" s="99"/>
      <c r="J71" s="96"/>
      <c r="K71" s="97">
        <v>132700</v>
      </c>
      <c r="L71" s="99"/>
      <c r="M71" s="96"/>
      <c r="N71" s="96"/>
      <c r="O71" s="147"/>
      <c r="P71" s="98">
        <v>461800</v>
      </c>
      <c r="Q71" s="87"/>
    </row>
    <row r="72" spans="1:16" ht="25.5" customHeight="1">
      <c r="A72" s="18" t="s">
        <v>61</v>
      </c>
      <c r="B72" s="8" t="s">
        <v>14</v>
      </c>
      <c r="C72" s="46">
        <v>101000000</v>
      </c>
      <c r="D72" s="104">
        <f t="shared" si="5"/>
        <v>780300</v>
      </c>
      <c r="E72" s="95"/>
      <c r="F72" s="96"/>
      <c r="G72" s="99"/>
      <c r="H72" s="96">
        <v>63860</v>
      </c>
      <c r="I72" s="96">
        <v>46600</v>
      </c>
      <c r="J72" s="96">
        <v>119800</v>
      </c>
      <c r="K72" s="97">
        <v>13700</v>
      </c>
      <c r="L72" s="96">
        <v>14000</v>
      </c>
      <c r="M72" s="96">
        <v>7300</v>
      </c>
      <c r="N72" s="96">
        <v>10900</v>
      </c>
      <c r="O72" s="147">
        <v>13700</v>
      </c>
      <c r="P72" s="98">
        <v>490440</v>
      </c>
    </row>
    <row r="73" spans="1:16" ht="29.25" customHeight="1" hidden="1">
      <c r="A73" s="18" t="s">
        <v>61</v>
      </c>
      <c r="B73" s="26" t="s">
        <v>14</v>
      </c>
      <c r="C73" s="46">
        <v>122002429</v>
      </c>
      <c r="D73" s="104">
        <f>SUM(E73:P73)</f>
        <v>0</v>
      </c>
      <c r="E73" s="68"/>
      <c r="F73" s="100"/>
      <c r="G73" s="100"/>
      <c r="H73" s="100"/>
      <c r="I73" s="100"/>
      <c r="J73" s="100"/>
      <c r="K73" s="101"/>
      <c r="L73" s="100"/>
      <c r="M73" s="100"/>
      <c r="N73" s="100"/>
      <c r="O73" s="149"/>
      <c r="P73" s="100"/>
    </row>
    <row r="74" spans="1:16" ht="29.25" customHeight="1">
      <c r="A74" s="18" t="s">
        <v>61</v>
      </c>
      <c r="B74" s="26" t="s">
        <v>15</v>
      </c>
      <c r="C74" s="46">
        <v>101000000</v>
      </c>
      <c r="D74" s="104">
        <f>SUM(E74:P74)</f>
        <v>18000</v>
      </c>
      <c r="E74" s="68"/>
      <c r="F74" s="100"/>
      <c r="G74" s="100"/>
      <c r="H74" s="100"/>
      <c r="I74" s="100"/>
      <c r="J74" s="100">
        <v>6000</v>
      </c>
      <c r="K74" s="101">
        <v>6000</v>
      </c>
      <c r="L74" s="100">
        <v>6000</v>
      </c>
      <c r="M74" s="100"/>
      <c r="N74" s="100"/>
      <c r="O74" s="149"/>
      <c r="P74" s="100"/>
    </row>
    <row r="75" spans="1:16" ht="31.5" customHeight="1" hidden="1">
      <c r="A75" s="18" t="s">
        <v>61</v>
      </c>
      <c r="B75" s="26" t="s">
        <v>16</v>
      </c>
      <c r="C75" s="46">
        <v>120002465</v>
      </c>
      <c r="D75" s="104">
        <f t="shared" si="5"/>
        <v>0</v>
      </c>
      <c r="E75" s="68"/>
      <c r="F75" s="100"/>
      <c r="G75" s="100"/>
      <c r="H75" s="100"/>
      <c r="I75" s="100"/>
      <c r="J75" s="100"/>
      <c r="K75" s="101"/>
      <c r="L75" s="100"/>
      <c r="M75" s="100"/>
      <c r="N75" s="100"/>
      <c r="O75" s="149"/>
      <c r="P75" s="88"/>
    </row>
    <row r="76" spans="1:16" ht="31.5" customHeight="1" hidden="1">
      <c r="A76" s="18" t="s">
        <v>61</v>
      </c>
      <c r="B76" s="26" t="s">
        <v>16</v>
      </c>
      <c r="C76" s="46" t="s">
        <v>86</v>
      </c>
      <c r="D76" s="104">
        <f t="shared" si="5"/>
        <v>0</v>
      </c>
      <c r="E76" s="68"/>
      <c r="F76" s="100"/>
      <c r="G76" s="100"/>
      <c r="H76" s="100"/>
      <c r="I76" s="100"/>
      <c r="J76" s="100"/>
      <c r="K76" s="101"/>
      <c r="L76" s="100"/>
      <c r="M76" s="100"/>
      <c r="N76" s="100"/>
      <c r="O76" s="149"/>
      <c r="P76" s="88"/>
    </row>
    <row r="77" spans="1:16" ht="31.5" customHeight="1">
      <c r="A77" s="18" t="s">
        <v>61</v>
      </c>
      <c r="B77" s="26" t="s">
        <v>16</v>
      </c>
      <c r="C77" s="94" t="s">
        <v>102</v>
      </c>
      <c r="D77" s="104">
        <f t="shared" si="5"/>
        <v>312300</v>
      </c>
      <c r="E77" s="68"/>
      <c r="F77" s="100"/>
      <c r="G77" s="100">
        <v>312234.04</v>
      </c>
      <c r="H77" s="100"/>
      <c r="I77" s="100"/>
      <c r="J77" s="100"/>
      <c r="K77" s="101"/>
      <c r="L77" s="100"/>
      <c r="M77" s="100"/>
      <c r="N77" s="100"/>
      <c r="O77" s="149"/>
      <c r="P77" s="88">
        <v>65.96</v>
      </c>
    </row>
    <row r="78" spans="1:16" ht="31.5" customHeight="1" hidden="1">
      <c r="A78" s="18" t="s">
        <v>61</v>
      </c>
      <c r="B78" s="26" t="s">
        <v>16</v>
      </c>
      <c r="C78" s="46" t="s">
        <v>93</v>
      </c>
      <c r="D78" s="104">
        <f>SUM(E78:P78)</f>
        <v>0</v>
      </c>
      <c r="E78" s="68"/>
      <c r="F78" s="100"/>
      <c r="G78" s="100"/>
      <c r="H78" s="100"/>
      <c r="I78" s="100"/>
      <c r="J78" s="100"/>
      <c r="K78" s="101"/>
      <c r="L78" s="102"/>
      <c r="M78" s="100"/>
      <c r="N78" s="100"/>
      <c r="O78" s="149"/>
      <c r="P78" s="88"/>
    </row>
    <row r="79" spans="1:16" ht="31.5" customHeight="1">
      <c r="A79" s="18" t="s">
        <v>61</v>
      </c>
      <c r="B79" s="26" t="s">
        <v>16</v>
      </c>
      <c r="C79" s="46">
        <v>101000000</v>
      </c>
      <c r="D79" s="104">
        <f t="shared" si="5"/>
        <v>4534700</v>
      </c>
      <c r="E79" s="68">
        <v>329596.11</v>
      </c>
      <c r="F79" s="68">
        <v>321684.25</v>
      </c>
      <c r="G79" s="100">
        <v>461000</v>
      </c>
      <c r="H79" s="100">
        <v>430000</v>
      </c>
      <c r="I79" s="100">
        <v>326000</v>
      </c>
      <c r="J79" s="100">
        <v>330900</v>
      </c>
      <c r="K79" s="101">
        <v>328500</v>
      </c>
      <c r="L79" s="100">
        <v>342300</v>
      </c>
      <c r="M79" s="100">
        <v>329000</v>
      </c>
      <c r="N79" s="100">
        <v>388500</v>
      </c>
      <c r="O79" s="149">
        <v>566900</v>
      </c>
      <c r="P79" s="68">
        <v>380319.64</v>
      </c>
    </row>
    <row r="80" spans="1:16" ht="30.75" customHeight="1">
      <c r="A80" s="18" t="s">
        <v>61</v>
      </c>
      <c r="B80" s="26" t="s">
        <v>95</v>
      </c>
      <c r="C80" s="46">
        <v>101000000</v>
      </c>
      <c r="D80" s="105">
        <f>SUM(E80:P80)</f>
        <v>191600.00000000003</v>
      </c>
      <c r="E80" s="68">
        <v>15963.92</v>
      </c>
      <c r="F80" s="68">
        <v>15963.92</v>
      </c>
      <c r="G80" s="100">
        <v>15963.92</v>
      </c>
      <c r="H80" s="100">
        <v>15963.92</v>
      </c>
      <c r="I80" s="100">
        <v>15963.92</v>
      </c>
      <c r="J80" s="100">
        <v>15963.92</v>
      </c>
      <c r="K80" s="101">
        <v>15963.92</v>
      </c>
      <c r="L80" s="100">
        <v>15963.92</v>
      </c>
      <c r="M80" s="100">
        <v>15963.92</v>
      </c>
      <c r="N80" s="100">
        <v>15963.92</v>
      </c>
      <c r="O80" s="149">
        <v>15963.92</v>
      </c>
      <c r="P80" s="100">
        <v>15996.88</v>
      </c>
    </row>
    <row r="81" spans="1:16" ht="30.75" customHeight="1">
      <c r="A81" s="18" t="s">
        <v>61</v>
      </c>
      <c r="B81" s="26" t="s">
        <v>33</v>
      </c>
      <c r="C81" s="46">
        <v>101000000</v>
      </c>
      <c r="D81" s="104">
        <f t="shared" si="5"/>
        <v>18000</v>
      </c>
      <c r="E81" s="68"/>
      <c r="F81" s="100"/>
      <c r="G81" s="100"/>
      <c r="H81" s="100"/>
      <c r="I81" s="100"/>
      <c r="J81" s="100"/>
      <c r="K81" s="101"/>
      <c r="L81" s="100"/>
      <c r="M81" s="100"/>
      <c r="N81" s="100"/>
      <c r="O81" s="149"/>
      <c r="P81" s="100">
        <v>18000</v>
      </c>
    </row>
    <row r="82" spans="1:16" ht="29.25" customHeight="1">
      <c r="A82" s="18" t="s">
        <v>61</v>
      </c>
      <c r="B82" s="26" t="s">
        <v>35</v>
      </c>
      <c r="C82" s="46">
        <v>101000000</v>
      </c>
      <c r="D82" s="104">
        <f>SUM(E82:P82)</f>
        <v>200000</v>
      </c>
      <c r="E82" s="68"/>
      <c r="F82" s="100"/>
      <c r="G82" s="100">
        <v>19000</v>
      </c>
      <c r="H82" s="100"/>
      <c r="I82" s="100">
        <v>86489</v>
      </c>
      <c r="J82" s="100"/>
      <c r="K82" s="101">
        <v>12231</v>
      </c>
      <c r="L82" s="100"/>
      <c r="M82" s="100">
        <v>3900</v>
      </c>
      <c r="N82" s="100">
        <v>4000</v>
      </c>
      <c r="O82" s="149"/>
      <c r="P82" s="88">
        <v>74380</v>
      </c>
    </row>
    <row r="83" spans="1:16" ht="29.25" customHeight="1">
      <c r="A83" s="18" t="s">
        <v>61</v>
      </c>
      <c r="B83" s="26" t="s">
        <v>83</v>
      </c>
      <c r="C83" s="46">
        <v>101000000</v>
      </c>
      <c r="D83" s="104">
        <f t="shared" si="5"/>
        <v>1200</v>
      </c>
      <c r="E83" s="68"/>
      <c r="F83" s="100"/>
      <c r="G83" s="100"/>
      <c r="H83" s="100"/>
      <c r="I83" s="102"/>
      <c r="J83" s="102"/>
      <c r="K83" s="101"/>
      <c r="L83" s="100"/>
      <c r="M83" s="100"/>
      <c r="N83" s="100"/>
      <c r="O83" s="149"/>
      <c r="P83" s="88">
        <v>1200</v>
      </c>
    </row>
    <row r="84" spans="1:17" ht="21.75" customHeight="1">
      <c r="A84" s="20" t="s">
        <v>38</v>
      </c>
      <c r="B84" s="16" t="s">
        <v>41</v>
      </c>
      <c r="C84" s="25"/>
      <c r="D84" s="104">
        <f>SUM(D57:D83)</f>
        <v>14968000</v>
      </c>
      <c r="E84" s="103">
        <f>SUM(E57:E83)</f>
        <v>804108.37</v>
      </c>
      <c r="F84" s="69">
        <f aca="true" t="shared" si="6" ref="F84:P84">SUM(F57:F83)</f>
        <v>675680.3200000001</v>
      </c>
      <c r="G84" s="69">
        <f t="shared" si="6"/>
        <v>1625697.96</v>
      </c>
      <c r="H84" s="69">
        <f t="shared" si="6"/>
        <v>1533223.92</v>
      </c>
      <c r="I84" s="69">
        <f t="shared" si="6"/>
        <v>1202652.92</v>
      </c>
      <c r="J84" s="69">
        <f t="shared" si="6"/>
        <v>976406.92</v>
      </c>
      <c r="K84" s="103">
        <f t="shared" si="6"/>
        <v>1168994.92</v>
      </c>
      <c r="L84" s="69">
        <f t="shared" si="6"/>
        <v>695363.92</v>
      </c>
      <c r="M84" s="69">
        <f t="shared" si="6"/>
        <v>1249663.92</v>
      </c>
      <c r="N84" s="69">
        <f t="shared" si="6"/>
        <v>955163.92</v>
      </c>
      <c r="O84" s="150">
        <f t="shared" si="6"/>
        <v>1179320.8399999999</v>
      </c>
      <c r="P84" s="69">
        <f t="shared" si="6"/>
        <v>2901722.07</v>
      </c>
      <c r="Q84" s="44">
        <f>P84+O84+N84+M84+L84+K84+J84+I84+H84+G84+F84+E84</f>
        <v>14967999.999999998</v>
      </c>
    </row>
    <row r="85" spans="1:16" ht="13.5" customHeight="1">
      <c r="A85" s="18"/>
      <c r="B85" s="12"/>
      <c r="C85" s="15"/>
      <c r="D85" s="14"/>
      <c r="E85" s="14"/>
      <c r="F85" s="42"/>
      <c r="G85" s="42"/>
      <c r="H85" s="42"/>
      <c r="I85" s="42"/>
      <c r="J85" s="42"/>
      <c r="K85" s="59"/>
      <c r="L85" s="42"/>
      <c r="M85" s="42"/>
      <c r="N85" s="42"/>
      <c r="O85" s="151"/>
      <c r="P85" s="81"/>
    </row>
    <row r="86" spans="1:16" ht="13.5">
      <c r="A86" s="158" t="s">
        <v>18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60"/>
    </row>
    <row r="87" spans="1:16" ht="18" customHeight="1">
      <c r="A87" s="21"/>
      <c r="B87" s="1"/>
      <c r="C87" s="1"/>
      <c r="D87" s="1"/>
      <c r="E87" s="1"/>
      <c r="F87" s="43"/>
      <c r="G87" s="43"/>
      <c r="H87" s="43"/>
      <c r="I87" s="43"/>
      <c r="J87" s="43"/>
      <c r="K87" s="60"/>
      <c r="L87" s="43"/>
      <c r="M87" s="43"/>
      <c r="N87" s="43"/>
      <c r="O87" s="152"/>
      <c r="P87" s="82"/>
    </row>
    <row r="88" spans="1:16" ht="61.5" customHeight="1">
      <c r="A88" s="18" t="s">
        <v>39</v>
      </c>
      <c r="B88" s="106" t="s">
        <v>55</v>
      </c>
      <c r="C88" s="5"/>
      <c r="D88" s="107">
        <f>D89</f>
        <v>1200000</v>
      </c>
      <c r="E88" s="91"/>
      <c r="F88" s="108"/>
      <c r="G88" s="108"/>
      <c r="H88" s="108"/>
      <c r="I88" s="108"/>
      <c r="J88" s="108"/>
      <c r="K88" s="109"/>
      <c r="L88" s="108"/>
      <c r="M88" s="108"/>
      <c r="N88" s="108"/>
      <c r="O88" s="153"/>
      <c r="P88" s="110">
        <f>P89</f>
        <v>1200000</v>
      </c>
    </row>
    <row r="89" spans="1:16" ht="34.5" customHeight="1">
      <c r="A89" s="18" t="s">
        <v>61</v>
      </c>
      <c r="B89" s="111" t="s">
        <v>88</v>
      </c>
      <c r="C89" s="46">
        <v>101000000</v>
      </c>
      <c r="D89" s="112">
        <v>1200000</v>
      </c>
      <c r="E89" s="112"/>
      <c r="F89" s="113"/>
      <c r="G89" s="113"/>
      <c r="H89" s="113"/>
      <c r="I89" s="113"/>
      <c r="J89" s="113"/>
      <c r="K89" s="114"/>
      <c r="L89" s="113"/>
      <c r="M89" s="113"/>
      <c r="N89" s="113"/>
      <c r="O89" s="154"/>
      <c r="P89" s="115">
        <v>1200000</v>
      </c>
    </row>
    <row r="90" spans="1:16" ht="58.5" customHeight="1">
      <c r="A90" s="18" t="s">
        <v>32</v>
      </c>
      <c r="B90" s="11" t="s">
        <v>54</v>
      </c>
      <c r="C90" s="12"/>
      <c r="D90" s="14">
        <f>D84+D89</f>
        <v>16168000</v>
      </c>
      <c r="E90" s="14">
        <f aca="true" t="shared" si="7" ref="E90:O90">E84+E89</f>
        <v>804108.37</v>
      </c>
      <c r="F90" s="42">
        <f t="shared" si="7"/>
        <v>675680.3200000001</v>
      </c>
      <c r="G90" s="42">
        <f t="shared" si="7"/>
        <v>1625697.96</v>
      </c>
      <c r="H90" s="42">
        <f t="shared" si="7"/>
        <v>1533223.92</v>
      </c>
      <c r="I90" s="42">
        <f t="shared" si="7"/>
        <v>1202652.92</v>
      </c>
      <c r="J90" s="42">
        <f t="shared" si="7"/>
        <v>976406.92</v>
      </c>
      <c r="K90" s="59">
        <f t="shared" si="7"/>
        <v>1168994.92</v>
      </c>
      <c r="L90" s="42">
        <f t="shared" si="7"/>
        <v>695363.92</v>
      </c>
      <c r="M90" s="42">
        <f t="shared" si="7"/>
        <v>1249663.92</v>
      </c>
      <c r="N90" s="42">
        <f>N84+N89</f>
        <v>955163.92</v>
      </c>
      <c r="O90" s="151">
        <f t="shared" si="7"/>
        <v>1179320.8399999999</v>
      </c>
      <c r="P90" s="42">
        <f>P84+P89</f>
        <v>4101722.07</v>
      </c>
    </row>
    <row r="91" spans="1:16" ht="12" customHeight="1">
      <c r="A91" s="18"/>
      <c r="B91" s="11"/>
      <c r="C91" s="12"/>
      <c r="D91" s="14"/>
      <c r="E91" s="14"/>
      <c r="F91" s="42"/>
      <c r="G91" s="42"/>
      <c r="H91" s="42"/>
      <c r="I91" s="42"/>
      <c r="J91" s="42"/>
      <c r="K91" s="59"/>
      <c r="L91" s="42"/>
      <c r="M91" s="42"/>
      <c r="N91" s="42"/>
      <c r="O91" s="151"/>
      <c r="P91" s="81"/>
    </row>
    <row r="92" spans="1:16" ht="44.25" customHeight="1">
      <c r="A92" s="18" t="s">
        <v>60</v>
      </c>
      <c r="B92" s="11"/>
      <c r="C92" s="12"/>
      <c r="D92" s="14"/>
      <c r="E92" s="127">
        <f>777038.75+E53-E90</f>
        <v>1276480.38</v>
      </c>
      <c r="F92" s="127">
        <f>E92+F53-F90</f>
        <v>2683500.0599999996</v>
      </c>
      <c r="G92" s="128">
        <f>F92+G53-G90</f>
        <v>1815302.0999999996</v>
      </c>
      <c r="H92" s="128">
        <f>G92+H53-H90</f>
        <v>1625228.1799999997</v>
      </c>
      <c r="I92" s="128">
        <f aca="true" t="shared" si="8" ref="I92:P92">H92+I53-I90</f>
        <v>1324575.2599999998</v>
      </c>
      <c r="J92" s="128">
        <f t="shared" si="8"/>
        <v>1688568.3399999999</v>
      </c>
      <c r="K92" s="130">
        <f t="shared" si="8"/>
        <v>1086323.42</v>
      </c>
      <c r="L92" s="128">
        <f t="shared" si="8"/>
        <v>803359.4999999999</v>
      </c>
      <c r="M92" s="128">
        <f t="shared" si="8"/>
        <v>12195.580000000075</v>
      </c>
      <c r="N92" s="128">
        <f t="shared" si="8"/>
        <v>573481.66</v>
      </c>
      <c r="O92" s="155">
        <f t="shared" si="8"/>
        <v>1744260.8200000003</v>
      </c>
      <c r="P92" s="127">
        <f t="shared" si="8"/>
        <v>38.75000000046566</v>
      </c>
    </row>
    <row r="93" spans="1:16" ht="48.75" customHeight="1" thickBot="1">
      <c r="A93" s="22" t="s">
        <v>19</v>
      </c>
      <c r="B93" s="23" t="s">
        <v>55</v>
      </c>
      <c r="C93" s="24"/>
      <c r="D93" s="116"/>
      <c r="E93" s="116"/>
      <c r="F93" s="117"/>
      <c r="G93" s="118"/>
      <c r="H93" s="118"/>
      <c r="I93" s="118"/>
      <c r="J93" s="118"/>
      <c r="K93" s="119"/>
      <c r="L93" s="118"/>
      <c r="M93" s="118"/>
      <c r="N93" s="118"/>
      <c r="O93" s="156"/>
      <c r="P93" s="120"/>
    </row>
    <row r="94" spans="1:32" ht="12" customHeight="1">
      <c r="A94" s="9"/>
      <c r="B94" s="9"/>
      <c r="C94" s="9"/>
      <c r="D94" s="4"/>
      <c r="E94" s="4"/>
      <c r="F94" s="36"/>
      <c r="G94" s="36"/>
      <c r="H94" s="36"/>
      <c r="I94" s="36"/>
      <c r="J94" s="36"/>
      <c r="K94" s="131"/>
      <c r="L94" s="131"/>
      <c r="M94" s="36"/>
      <c r="N94" s="36"/>
      <c r="O94" s="36"/>
      <c r="P94" s="36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 ht="13.5">
      <c r="A95" s="9"/>
      <c r="B95" s="9"/>
      <c r="C95" s="9"/>
      <c r="D95" s="4"/>
      <c r="E95" s="4"/>
      <c r="F95" s="36"/>
      <c r="G95" s="36"/>
      <c r="H95" s="36"/>
      <c r="I95" s="36"/>
      <c r="J95" s="36"/>
      <c r="K95" s="131"/>
      <c r="L95" s="131"/>
      <c r="M95" s="36"/>
      <c r="N95" s="36"/>
      <c r="O95" s="36"/>
      <c r="P95" s="36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 ht="13.5">
      <c r="A96" s="9" t="s">
        <v>63</v>
      </c>
      <c r="B96" s="9" t="s">
        <v>68</v>
      </c>
      <c r="C96" s="121"/>
      <c r="D96" s="121"/>
      <c r="E96" s="9"/>
      <c r="F96" s="173" t="s">
        <v>67</v>
      </c>
      <c r="G96" s="173"/>
      <c r="H96" s="173"/>
      <c r="I96" s="36"/>
      <c r="J96" s="36"/>
      <c r="K96" s="131"/>
      <c r="L96" s="131"/>
      <c r="M96" s="36"/>
      <c r="N96" s="36"/>
      <c r="O96" s="36"/>
      <c r="P96" s="36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 ht="12.75">
      <c r="A97" s="49"/>
      <c r="B97" s="49"/>
      <c r="C97" s="49"/>
      <c r="D97" s="49"/>
      <c r="E97" s="49"/>
      <c r="F97" s="50"/>
      <c r="G97" s="50"/>
      <c r="H97" s="50"/>
      <c r="L97" s="27"/>
      <c r="O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 ht="35.25" customHeight="1">
      <c r="A98" s="49"/>
      <c r="B98" s="49"/>
      <c r="C98" s="49"/>
      <c r="D98" s="45"/>
      <c r="E98" s="89"/>
      <c r="F98" s="90"/>
      <c r="G98" s="90"/>
      <c r="H98" s="90"/>
      <c r="I98" s="90"/>
      <c r="J98" s="90"/>
      <c r="K98" s="132"/>
      <c r="L98" s="132"/>
      <c r="M98" s="90"/>
      <c r="N98" s="90"/>
      <c r="O98" s="90"/>
      <c r="P98" s="90"/>
      <c r="Q98" s="55"/>
      <c r="R98" s="5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 ht="12.75">
      <c r="A99" s="51"/>
      <c r="B99" s="51"/>
      <c r="C99" s="51"/>
      <c r="D99" s="51"/>
      <c r="E99" s="51"/>
      <c r="F99" s="52"/>
      <c r="G99" s="52"/>
      <c r="H99" s="52"/>
      <c r="I99" s="53"/>
      <c r="J99" s="53"/>
      <c r="K99" s="133"/>
      <c r="L99" s="133"/>
      <c r="M99" s="53"/>
      <c r="N99" s="53"/>
      <c r="O99" s="53"/>
      <c r="P99" s="53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 ht="12.75">
      <c r="A100" s="170"/>
      <c r="B100" s="170"/>
      <c r="C100" s="170"/>
      <c r="D100" s="170"/>
      <c r="E100" s="51"/>
      <c r="F100" s="52"/>
      <c r="G100" s="52"/>
      <c r="H100" s="52"/>
      <c r="I100" s="53"/>
      <c r="J100" s="53"/>
      <c r="K100" s="133"/>
      <c r="L100" s="133"/>
      <c r="M100" s="53"/>
      <c r="N100" s="53"/>
      <c r="O100" s="53"/>
      <c r="P100" s="53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1:32" ht="12.75">
      <c r="A101" s="51"/>
      <c r="B101" s="51"/>
      <c r="C101" s="51"/>
      <c r="D101" s="51"/>
      <c r="E101" s="51"/>
      <c r="F101" s="52"/>
      <c r="G101" s="52"/>
      <c r="H101" s="52"/>
      <c r="I101" s="54"/>
      <c r="J101" s="54"/>
      <c r="K101" s="134"/>
      <c r="L101" s="134"/>
      <c r="M101" s="54"/>
      <c r="N101" s="54"/>
      <c r="O101" s="54"/>
      <c r="P101" s="54"/>
      <c r="Q101" s="37"/>
      <c r="R101" s="37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1:32" ht="12.75">
      <c r="A102" s="49"/>
      <c r="B102" s="49"/>
      <c r="C102" s="49"/>
      <c r="D102" s="49"/>
      <c r="E102" s="49"/>
      <c r="F102" s="50"/>
      <c r="G102" s="50"/>
      <c r="H102" s="50"/>
      <c r="L102" s="27"/>
      <c r="O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2" ht="12.75">
      <c r="A103" s="49"/>
      <c r="B103" s="49"/>
      <c r="C103" s="49"/>
      <c r="D103" s="49"/>
      <c r="E103" s="49"/>
      <c r="F103" s="50"/>
      <c r="G103" s="50"/>
      <c r="H103" s="50"/>
      <c r="L103" s="27"/>
      <c r="O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1:32" ht="12.75">
      <c r="A104" s="49"/>
      <c r="B104" s="49"/>
      <c r="C104" s="49"/>
      <c r="D104" s="49"/>
      <c r="E104" s="49"/>
      <c r="F104" s="50"/>
      <c r="G104" s="50"/>
      <c r="H104" s="50"/>
      <c r="L104" s="27"/>
      <c r="O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 ht="12.75">
      <c r="A105" s="49"/>
      <c r="B105" s="49"/>
      <c r="C105" s="49"/>
      <c r="D105" s="49"/>
      <c r="E105" s="49"/>
      <c r="F105" s="50"/>
      <c r="G105" s="50"/>
      <c r="H105" s="50"/>
      <c r="L105" s="27"/>
      <c r="O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12:32" ht="12.75">
      <c r="L106" s="27"/>
      <c r="O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3:32" ht="12.75">
      <c r="C107" s="49" t="s">
        <v>77</v>
      </c>
      <c r="L107" s="27"/>
      <c r="O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12:32" ht="12.75">
      <c r="L108" s="27"/>
      <c r="O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12:32" ht="12.75">
      <c r="L109" s="27"/>
      <c r="O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12:32" ht="12.75">
      <c r="L110" s="27"/>
      <c r="O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12:32" ht="12.75">
      <c r="L111" s="27"/>
      <c r="O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2:32" ht="12.75">
      <c r="L112" s="27"/>
      <c r="O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2:32" ht="12.75">
      <c r="L113" s="27"/>
      <c r="O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12:32" ht="12.75">
      <c r="L114" s="27"/>
      <c r="O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12:32" ht="12.75">
      <c r="L115" s="27"/>
      <c r="O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12:32" ht="12.75">
      <c r="L116" s="27"/>
      <c r="O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12:32" ht="12.75">
      <c r="L117" s="27"/>
      <c r="O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2:32" ht="12.75">
      <c r="L118" s="27"/>
      <c r="O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2:32" ht="12.75">
      <c r="L119" s="27"/>
      <c r="O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2:32" ht="12.75">
      <c r="L120" s="27"/>
      <c r="O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2:32" ht="12.75">
      <c r="L121" s="27"/>
      <c r="O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2:32" ht="12.75">
      <c r="L122" s="27"/>
      <c r="O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2:32" ht="12.75">
      <c r="L123" s="27"/>
      <c r="O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2:32" ht="12.75">
      <c r="L124" s="27"/>
      <c r="O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2:32" ht="12.75">
      <c r="L125" s="27"/>
      <c r="O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5:32" ht="12.75">
      <c r="O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5:32" ht="12.75">
      <c r="O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15:32" ht="12.75">
      <c r="O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5:32" ht="12.75">
      <c r="O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15:32" ht="12.75">
      <c r="O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15:32" ht="12.75">
      <c r="O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15:32" ht="12.75">
      <c r="O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15:32" ht="12.75">
      <c r="O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15:32" ht="12.75">
      <c r="O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15:32" ht="12.75">
      <c r="O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15:32" ht="12.75">
      <c r="O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15:32" ht="12.75">
      <c r="O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15:32" ht="12.75">
      <c r="O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15:32" ht="12.75">
      <c r="O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15:32" ht="12.75">
      <c r="O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15:32" ht="12.75">
      <c r="O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5:32" ht="12.75">
      <c r="O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15:32" ht="12.75">
      <c r="O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15:32" ht="12.75">
      <c r="O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15:32" ht="12.75">
      <c r="O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15:32" ht="12.75">
      <c r="O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15:32" ht="12.75">
      <c r="O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15:32" ht="12.75">
      <c r="O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15:32" ht="12.75">
      <c r="O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5:32" ht="12.75">
      <c r="O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15:32" ht="12.75">
      <c r="O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15:32" ht="12.75">
      <c r="O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15:32" ht="12.75">
      <c r="O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15:32" ht="12.75">
      <c r="O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15:32" ht="12.75">
      <c r="O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15:32" ht="12.75">
      <c r="O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15:32" ht="12.75">
      <c r="O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15:32" ht="12.75">
      <c r="O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15:32" ht="12.75">
      <c r="O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15:32" ht="12.75">
      <c r="O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15:32" ht="12.75">
      <c r="O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15:32" ht="12.75">
      <c r="O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15:32" ht="12.75">
      <c r="O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15:32" ht="12.75">
      <c r="O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5:32" ht="12.75">
      <c r="O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15:32" ht="12.75">
      <c r="O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15:32" ht="12.75">
      <c r="O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15:32" ht="12.75">
      <c r="O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15:32" ht="12.75">
      <c r="O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15:32" ht="12.75">
      <c r="O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15:32" ht="12.75">
      <c r="O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15:32" ht="12.75">
      <c r="O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</row>
    <row r="173" spans="15:32" ht="12.75">
      <c r="O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</row>
    <row r="174" spans="15:32" ht="12.75">
      <c r="O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</row>
    <row r="175" spans="15:32" ht="12.75">
      <c r="O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</row>
    <row r="176" spans="15:32" ht="12.75">
      <c r="O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15:32" ht="12.75">
      <c r="O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15:32" ht="12.75">
      <c r="O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15:32" ht="12.75">
      <c r="O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15:32" ht="12.75">
      <c r="O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17:32" ht="12.75"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17:32" ht="12.75"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</row>
    <row r="183" spans="17:32" ht="12.75"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17:32" ht="12.75"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17:32" ht="12.75"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17:32" ht="12.75"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17:32" ht="12.75"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17:32" ht="12.75"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17:32" ht="12.75"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17:32" ht="12.75"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17:32" ht="12.75"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17:32" ht="12.75"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17:32" ht="12.75"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17:32" ht="12.75"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17:32" ht="12.75"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17:32" ht="12.75"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17:32" ht="12.75"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17:32" ht="12.75"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17:32" ht="12.75"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17:32" ht="12.75"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17:32" ht="12.75"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17:32" ht="12.75"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17:32" ht="12.75"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17:32" ht="12.75"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17:32" ht="12.75"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17:32" ht="12.75"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17:32" ht="12.75"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17:32" ht="12.75"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7:32" ht="12.75"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17:32" ht="12.75"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17:32" ht="12.75"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17:32" ht="12.75"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17:32" ht="12.75"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17:32" ht="12.75"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17:32" ht="12.75"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17:32" ht="12.75"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17:32" ht="12.75"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17:32" ht="12.75"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17:32" ht="12.75"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17:32" ht="12.75"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17:32" ht="12.75"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17:32" ht="12.75"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17:32" ht="12.75"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17:32" ht="12.75"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17:32" ht="12.75"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17:32" ht="12.75"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17:32" ht="12.75"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17:32" ht="12.75"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17:32" ht="12.75"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17:32" ht="12.75"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17:32" ht="12.75"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17:32" ht="12.75"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17:32" ht="12.75"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17:32" ht="12.75"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17:32" ht="12.75"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17:32" ht="12.75"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17:32" ht="12.75"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17:32" ht="12.75"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17:32" ht="12.75"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17:32" ht="12.75"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17:32" ht="12.75"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17:32" ht="12.75"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17:32" ht="12.75"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17:32" ht="12.75"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17:32" ht="12.75"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17:32" ht="12.75"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17:32" ht="12.75"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17:32" ht="12.75"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17:32" ht="12.75"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17:32" ht="12.75"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17:32" ht="12.75"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17:32" ht="12.75"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17:32" ht="12.75"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17:32" ht="12.75"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17:32" ht="12.75"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17:32" ht="12.75"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17:32" ht="12.75"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17:32" ht="12.75"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17:32" ht="12.75"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17:32" ht="12.75"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17:32" ht="12.75"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17:32" ht="12.75"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17:32" ht="12.75"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17:32" ht="12.75"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17:32" ht="12.75"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17:32" ht="12.75"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17:32" ht="12.75"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17:32" ht="12.75"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17:32" ht="12.75"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17:32" ht="12.75"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17:32" ht="12.75"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17:32" ht="12.75"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17:32" ht="12.75"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17:32" ht="12.75"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17:32" ht="12.75"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17:32" ht="12.75"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17:32" ht="12.75"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17:32" ht="12.75"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17:32" ht="12.75"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17:32" ht="12.75"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17:32" ht="12.75"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17:32" ht="12.75"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17:32" ht="12.75"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17:32" ht="12.75"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17:32" ht="12.75"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17:32" ht="12.75"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17:32" ht="12.75"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17:32" ht="12.75"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17:32" ht="12.75"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17:32" ht="12.75"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17:32" ht="12.75"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17:32" ht="12.75"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17:32" ht="12.75"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7:32" ht="12.75"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17:32" ht="12.75"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17:32" ht="12.75"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17:32" ht="12.75"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17:32" ht="12.75"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17:32" ht="12.75"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17:32" ht="12.75"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17:32" ht="12.75"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17:32" ht="12.75"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17:32" ht="12.75"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17:32" ht="12.75"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17:32" ht="12.75"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17:32" ht="12.75"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17:32" ht="12.75"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17:32" ht="12.75"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17:32" ht="12.75"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17:32" ht="12.75"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17:32" ht="12.75"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17:32" ht="12.75"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7:32" ht="12.75"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17:32" ht="12.75"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17:32" ht="12.75"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17:32" ht="12.75"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17:32" ht="12.75"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7:32" ht="12.75"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17:32" ht="12.75"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17:32" ht="12.75"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7:32" ht="12.75"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17:32" ht="12.75"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17:32" ht="12.75"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7:32" ht="12.75"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17:32" ht="12.75"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17:32" ht="12.75"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7:32" ht="12.75"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7:32" ht="12.75"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17:32" ht="12.75"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17:32" ht="12.75"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7:32" ht="12.75"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17:32" ht="12.75"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7:32" ht="12.75"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17:32" ht="12.75"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7:32" ht="12.75"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17:32" ht="12.75"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17:32" ht="12.75"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17:32" ht="12.75"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17:32" ht="12.75"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7:32" ht="12.75"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7:32" ht="12.75"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17:32" ht="12.75"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17:32" ht="12.75"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17:32" ht="12.75"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17:32" ht="12.75"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7:32" ht="12.75"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7:32" ht="12.75"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7:32" ht="12.75"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17:32" ht="12.75"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17:32" ht="12.75"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17:32" ht="12.75"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17:32" ht="12.75"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17:32" ht="12.75"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17:32" ht="12.75"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17:32" ht="12.75"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17:32" ht="12.75"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17:32" ht="12.75"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17:32" ht="12.75"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17:32" ht="12.75"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17:32" ht="12.75"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17:32" ht="12.75"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17:32" ht="12.75"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17:32" ht="12.75"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17:32" ht="12.75"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17:32" ht="12.75"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17:32" ht="12.75"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17:32" ht="12.75"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17:32" ht="12.75"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17:32" ht="12.75"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17:32" ht="12.75"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17:32" ht="12.75"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17:32" ht="12.75"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17:32" ht="12.75"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17:32" ht="12.75"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17:32" ht="12.75"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17:32" ht="12.75"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17:32" ht="12.75"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17:32" ht="12.75"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17:32" ht="12.75"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17:32" ht="12.75"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17:32" ht="12.75"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17:32" ht="12.75"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17:32" ht="12.75"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17:32" ht="12.75"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17:32" ht="12.75"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17:32" ht="12.75"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17:32" ht="12.75"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17:32" ht="12.75"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17:32" ht="12.75"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17:32" ht="12.75"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17:32" ht="12.75"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17:32" ht="12.75"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17:32" ht="12.75"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17:32" ht="12.75"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17:32" ht="12.75"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17:32" ht="12.75"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17:32" ht="12.75"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17:32" ht="12.75"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17:32" ht="12.75"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17:32" ht="12.75"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17:32" ht="12.75"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17:32" ht="12.75"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17:32" ht="12.75"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17:32" ht="12.75"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17:32" ht="12.75"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17:32" ht="12.75"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17:32" ht="12.75"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17:32" ht="12.75"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17:32" ht="12.75"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17:32" ht="12.75"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17:32" ht="12.75"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17:32" ht="12.75"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17:32" ht="12.75"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17:32" ht="12.75"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17:32" ht="12.75"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17:32" ht="12.75"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17:32" ht="12.75"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17:32" ht="12.75"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17:32" ht="12.75"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17:32" ht="12.75"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17:32" ht="12.75"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17:32" ht="12.75"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17:32" ht="12.75"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17:32" ht="12.75"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17:32" ht="12.75"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17:32" ht="12.75"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17:32" ht="12.75"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17:32" ht="12.75"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17:32" ht="12.75"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17:32" ht="12.75"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17:32" ht="12.75"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17:32" ht="12.75"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17:32" ht="12.75"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17:32" ht="12.75"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17:32" ht="12.75"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17:32" ht="12.75"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17:32" ht="12.75"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17:32" ht="12.75"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17:32" ht="12.75"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17:32" ht="12.75"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17:32" ht="12.75"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17:32" ht="12.75"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17:32" ht="12.75"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17:32" ht="12.75"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17:32" ht="12.75"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17:32" ht="12.75"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17:32" ht="12.75"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17:32" ht="12.75"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17:32" ht="12.75"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17:32" ht="12.75"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17:32" ht="12.75"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17:32" ht="12.75"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17:32" ht="12.75"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17:32" ht="12.75"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17:32" ht="12.75"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17:32" ht="12.75"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17:32" ht="12.75"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17:32" ht="12.75"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17:32" ht="12.75"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17:32" ht="12.75"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17:32" ht="12.75"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17:32" ht="12.75"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17:32" ht="12.75"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17:32" ht="12.75"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17:32" ht="12.75"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17:32" ht="12.75"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17:32" ht="12.75"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17:32" ht="12.75"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17:32" ht="12.75"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17:32" ht="12.75"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17:32" ht="12.75"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17:32" ht="12.75"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17:32" ht="12.75"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17:32" ht="12.75"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17:32" ht="12.75"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17:32" ht="12.75"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17:32" ht="12.75"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17:32" ht="12.75"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17:32" ht="12.75"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17:32" ht="12.75"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17:32" ht="12.75"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17:32" ht="12.75"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17:32" ht="12.75"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17:32" ht="12.75"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17:32" ht="12.75"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17:32" ht="12.75"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17:32" ht="12.75"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17:32" ht="12.75"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17:32" ht="12.75"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17:32" ht="12.75"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17:32" ht="12.75"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17:32" ht="12.75"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17:32" ht="12.75"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17:32" ht="12.75"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17:32" ht="12.75"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17:32" ht="12.75"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17:32" ht="12.75"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17:32" ht="12.75"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17:32" ht="12.75"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17:32" ht="12.75"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17:32" ht="12.75"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17:32" ht="12.75"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17:32" ht="12.75"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17:32" ht="12.75"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17:32" ht="12.75"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17:32" ht="12.75"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17:32" ht="12.75"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17:32" ht="12.75"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17:32" ht="12.75"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17:32" ht="12.75"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17:32" ht="12.75"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17:32" ht="12.75"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17:32" ht="12.75"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17:32" ht="12.75"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17:32" ht="12.75"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17:32" ht="12.75"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17:32" ht="12.75"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17:32" ht="12.75"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17:32" ht="12.75"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17:32" ht="12.75"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17:32" ht="12.75"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17:32" ht="12.75"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17:32" ht="12.75"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17:32" ht="12.75"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17:32" ht="12.75"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17:32" ht="12.75"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17:32" ht="12.75"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17:32" ht="12.75"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17:32" ht="12.75"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17:32" ht="12.75"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17:32" ht="12.75"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17:32" ht="12.75"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17:32" ht="12.75"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17:32" ht="12.75"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17:32" ht="12.75"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17:32" ht="12.75"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17:32" ht="12.75"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17:32" ht="12.75"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17:32" ht="12.75"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17:32" ht="12.75"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17:32" ht="12.75"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17:32" ht="12.75"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17:32" ht="12.75"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17:32" ht="12.75"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17:32" ht="12.75"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17:32" ht="12.75"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17:32" ht="12.75"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17:32" ht="12.75"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17:32" ht="12.75"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17:32" ht="12.75"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17:32" ht="12.75"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17:32" ht="12.75"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17:32" ht="12.75"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17:32" ht="12.75"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17:32" ht="12.75"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17:32" ht="12.75"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17:32" ht="12.75"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17:32" ht="12.75"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17:32" ht="12.75"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17:32" ht="12.75"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17:32" ht="12.75"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17:32" ht="12.75"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17:32" ht="12.75"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17:32" ht="12.75"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17:32" ht="12.75"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17:32" ht="12.75"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</row>
    <row r="567" spans="17:32" ht="12.75"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17:32" ht="12.75"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17:32" ht="12.75"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17:32" ht="12.75"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17:32" ht="12.75"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17:32" ht="12.75"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17:32" ht="12.75"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17:32" ht="12.75"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17:32" ht="12.75"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17:32" ht="12.75"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  <row r="577" spans="17:32" ht="12.75"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</row>
    <row r="578" spans="17:32" ht="12.75"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</row>
    <row r="579" spans="17:32" ht="12.75"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</row>
    <row r="580" spans="17:32" ht="12.75"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</row>
    <row r="581" spans="17:32" ht="12.75"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</row>
    <row r="582" spans="17:32" ht="12.75"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</row>
    <row r="583" spans="17:32" ht="12.75"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</row>
    <row r="584" spans="17:32" ht="12.75"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</row>
    <row r="585" spans="17:32" ht="12.75"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</row>
    <row r="586" spans="17:32" ht="12.75"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</row>
    <row r="587" spans="17:32" ht="12.75"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</row>
    <row r="588" spans="17:32" ht="12.75"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</row>
    <row r="589" spans="17:32" ht="12.75"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</row>
    <row r="590" spans="17:32" ht="12.75"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</row>
    <row r="591" spans="17:32" ht="12.75"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</row>
    <row r="592" spans="17:32" ht="12.75"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</row>
    <row r="593" spans="17:32" ht="12.75"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</row>
    <row r="594" spans="17:32" ht="12.75"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</row>
    <row r="595" spans="17:32" ht="12.75"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</row>
    <row r="596" spans="17:32" ht="12.75"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</row>
    <row r="597" spans="17:32" ht="12.75"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</row>
    <row r="598" spans="17:32" ht="12.75"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</row>
    <row r="599" spans="17:32" ht="12.75"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</row>
    <row r="600" spans="17:32" ht="12.75"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</row>
    <row r="601" spans="17:32" ht="12.75"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</row>
    <row r="602" spans="17:32" ht="12.75"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</row>
    <row r="603" spans="17:32" ht="12.75"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</row>
    <row r="604" spans="17:32" ht="12.75"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</row>
    <row r="605" spans="17:32" ht="12.75"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</row>
    <row r="606" spans="17:32" ht="12.75"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</row>
    <row r="607" spans="17:32" ht="12.75"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</row>
    <row r="608" spans="17:32" ht="12.75"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</row>
    <row r="609" spans="17:32" ht="12.75"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</row>
    <row r="610" spans="17:32" ht="12.75"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</row>
    <row r="611" spans="17:32" ht="12.75"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</row>
    <row r="612" spans="17:32" ht="12.75"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</row>
    <row r="613" spans="17:32" ht="12.75"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</row>
    <row r="614" spans="17:32" ht="12.75"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</row>
    <row r="615" spans="17:32" ht="12.75"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</row>
    <row r="616" spans="17:32" ht="12.75"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</row>
    <row r="617" spans="17:32" ht="12.75"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</row>
    <row r="618" spans="17:32" ht="12.75"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</row>
    <row r="619" spans="17:32" ht="12.75"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</row>
    <row r="620" spans="17:32" ht="12.75"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</row>
    <row r="621" spans="17:32" ht="12.75"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</row>
    <row r="622" spans="17:32" ht="12.75"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</row>
    <row r="623" spans="17:32" ht="12.75"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</row>
    <row r="624" spans="17:32" ht="12.75"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</row>
    <row r="625" spans="17:32" ht="12.75"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</row>
    <row r="626" spans="17:32" ht="12.75"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</row>
    <row r="627" spans="17:32" ht="12.75"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</row>
    <row r="628" spans="17:32" ht="12.75"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</row>
    <row r="629" spans="17:32" ht="12.75"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</row>
    <row r="630" spans="17:32" ht="12.75"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</row>
    <row r="631" spans="17:32" ht="12.75"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</row>
    <row r="632" spans="17:32" ht="12.75"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</row>
    <row r="633" spans="17:32" ht="12.75"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</row>
    <row r="634" spans="17:32" ht="12.75"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</row>
    <row r="635" spans="17:32" ht="12.75"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</row>
    <row r="636" spans="17:32" ht="12.75"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</row>
    <row r="637" spans="17:32" ht="12.75"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</row>
    <row r="638" spans="17:32" ht="12.75"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</row>
    <row r="639" spans="17:32" ht="12.75"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</row>
    <row r="640" spans="17:32" ht="12.75"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</row>
    <row r="641" spans="17:32" ht="12.75"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</row>
    <row r="642" spans="17:32" ht="12.75"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</row>
    <row r="643" spans="17:32" ht="12.75"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</row>
    <row r="644" spans="17:32" ht="12.75"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</row>
    <row r="645" spans="17:32" ht="12.75"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</row>
    <row r="646" spans="17:32" ht="12.75"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</row>
    <row r="647" spans="17:32" ht="12.75"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</row>
    <row r="648" spans="17:32" ht="12.75"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</row>
    <row r="649" spans="17:32" ht="12.75"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</row>
    <row r="650" spans="17:32" ht="12.75"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</row>
    <row r="651" spans="17:32" ht="12.75"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</row>
    <row r="652" spans="17:32" ht="12.75"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</row>
    <row r="653" spans="17:32" ht="12.75"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</row>
    <row r="654" spans="17:32" ht="12.75"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</row>
    <row r="655" spans="17:32" ht="12.75"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</row>
    <row r="656" spans="17:32" ht="12.75"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</row>
    <row r="657" spans="17:32" ht="12.75"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</row>
    <row r="658" spans="17:32" ht="12.75"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</row>
    <row r="659" spans="17:32" ht="12.75"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</row>
    <row r="660" spans="17:32" ht="12.75"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</row>
    <row r="661" spans="17:32" ht="12.75"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</row>
    <row r="662" spans="17:32" ht="12.75"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</row>
    <row r="663" spans="17:32" ht="12.75"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</row>
    <row r="664" spans="17:32" ht="12.75"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</row>
    <row r="665" spans="17:32" ht="12.75"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</row>
    <row r="666" spans="17:32" ht="12.75"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</row>
    <row r="667" spans="17:32" ht="12.75"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</row>
    <row r="668" spans="17:32" ht="12.75"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</row>
    <row r="669" spans="17:32" ht="12.75"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</row>
    <row r="670" spans="17:32" ht="12.75"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</row>
    <row r="671" spans="17:32" ht="12.75"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</row>
    <row r="672" spans="17:32" ht="12.75"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</row>
    <row r="673" spans="17:32" ht="12.75"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</row>
    <row r="674" spans="17:32" ht="12.75"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</row>
    <row r="675" spans="17:32" ht="12.75"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</row>
    <row r="676" spans="17:32" ht="12.75"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</row>
    <row r="677" spans="17:32" ht="12.75"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</row>
    <row r="678" spans="17:32" ht="12.75"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</row>
    <row r="679" spans="17:32" ht="12.75"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</row>
    <row r="680" spans="17:32" ht="12.75"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</row>
    <row r="681" spans="17:32" ht="12.75"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</row>
    <row r="682" spans="17:32" ht="12.75"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</row>
    <row r="683" spans="17:32" ht="12.75"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</row>
    <row r="684" spans="17:32" ht="12.75"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</row>
    <row r="685" spans="17:32" ht="12.75"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</row>
    <row r="686" spans="17:32" ht="12.75"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</row>
    <row r="687" spans="17:32" ht="12.75"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</row>
    <row r="688" spans="17:32" ht="12.75"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</row>
    <row r="689" spans="17:32" ht="12.75"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</row>
    <row r="690" spans="17:32" ht="12.75"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</row>
    <row r="691" spans="17:32" ht="12.75"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</row>
    <row r="692" spans="17:32" ht="12.75"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</row>
    <row r="693" spans="17:32" ht="12.75"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</row>
    <row r="694" spans="17:32" ht="12.75"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</row>
    <row r="695" spans="17:32" ht="12.75"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</row>
    <row r="696" spans="17:32" ht="12.75"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</row>
    <row r="697" spans="17:32" ht="12.75"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</row>
    <row r="698" spans="17:32" ht="12.75"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</row>
    <row r="699" spans="17:32" ht="12.75"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</row>
    <row r="700" spans="17:32" ht="12.75"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</row>
    <row r="701" spans="17:32" ht="12.75"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</row>
    <row r="702" spans="17:32" ht="12.75"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</row>
    <row r="703" spans="17:32" ht="12.75"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</row>
    <row r="704" spans="17:32" ht="12.75"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</row>
    <row r="705" spans="17:32" ht="12.75"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</row>
    <row r="706" spans="17:32" ht="12.75"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</row>
    <row r="707" spans="17:32" ht="12.75"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</row>
    <row r="708" spans="17:32" ht="12.75"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</row>
    <row r="709" spans="17:32" ht="12.75"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</row>
    <row r="710" spans="17:32" ht="12.75"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</row>
    <row r="711" spans="17:32" ht="12.75"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</row>
    <row r="712" spans="17:32" ht="12.75"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</row>
    <row r="713" spans="17:32" ht="12.75"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</row>
    <row r="714" spans="17:32" ht="12.75"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</row>
    <row r="715" spans="17:32" ht="12.75"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</row>
    <row r="716" spans="17:32" ht="12.75"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</row>
    <row r="717" spans="17:32" ht="12.75"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</row>
    <row r="718" spans="17:32" ht="12.75"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</row>
    <row r="719" spans="17:32" ht="12.75"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</row>
    <row r="720" spans="17:32" ht="12.75"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</row>
    <row r="721" spans="17:32" ht="12.75"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</row>
    <row r="722" spans="17:32" ht="12.75"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</row>
    <row r="723" spans="17:32" ht="12.75"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</row>
    <row r="724" spans="17:32" ht="12.75"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</row>
    <row r="725" spans="17:32" ht="12.75"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</row>
    <row r="726" spans="17:32" ht="12.75"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</row>
    <row r="727" spans="17:32" ht="12.75"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</row>
    <row r="728" spans="17:32" ht="12.75"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</row>
  </sheetData>
  <sheetProtection/>
  <mergeCells count="23">
    <mergeCell ref="I3:K3"/>
    <mergeCell ref="A13:A14"/>
    <mergeCell ref="B13:B14"/>
    <mergeCell ref="C13:C14"/>
    <mergeCell ref="M4:N4"/>
    <mergeCell ref="I6:J6"/>
    <mergeCell ref="I7:J7"/>
    <mergeCell ref="A100:D100"/>
    <mergeCell ref="A56:C56"/>
    <mergeCell ref="D56:P56"/>
    <mergeCell ref="A86:P86"/>
    <mergeCell ref="F96:H96"/>
    <mergeCell ref="A55:P55"/>
    <mergeCell ref="A49:P49"/>
    <mergeCell ref="G12:H12"/>
    <mergeCell ref="L5:N5"/>
    <mergeCell ref="A19:P19"/>
    <mergeCell ref="A18:P18"/>
    <mergeCell ref="D13:D14"/>
    <mergeCell ref="E13:P13"/>
    <mergeCell ref="I5:K5"/>
    <mergeCell ref="E12:F12"/>
    <mergeCell ref="A11:M11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2023-10-02T08:13:31Z</cp:lastPrinted>
  <dcterms:created xsi:type="dcterms:W3CDTF">1996-10-08T23:32:33Z</dcterms:created>
  <dcterms:modified xsi:type="dcterms:W3CDTF">2023-11-01T09:26:29Z</dcterms:modified>
  <cp:category/>
  <cp:version/>
  <cp:contentType/>
  <cp:contentStatus/>
</cp:coreProperties>
</file>